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C:\Users\User\Downloads\"/>
    </mc:Choice>
  </mc:AlternateContent>
  <xr:revisionPtr revIDLastSave="0" documentId="13_ncr:1_{7A67FCA5-BA6B-489E-9746-739A49A98EB6}" xr6:coauthVersionLast="47" xr6:coauthVersionMax="47" xr10:uidLastSave="{00000000-0000-0000-0000-000000000000}"/>
  <bookViews>
    <workbookView xWindow="-108" yWindow="-108" windowWidth="23256" windowHeight="13896" firstSheet="2" activeTab="2" xr2:uid="{00000000-000D-0000-FFFF-FFFF00000000}"/>
  </bookViews>
  <sheets>
    <sheet name="Assumptions" sheetId="1" state="hidden" r:id="rId1"/>
    <sheet name="Base prices" sheetId="2" state="hidden" r:id="rId2"/>
    <sheet name="Bean count packs" sheetId="3" r:id="rId3"/>
    <sheet name="Weight packs" sheetId="4" state="hidden" r:id="rId4"/>
  </sheets>
  <definedNames>
    <definedName name="_xlnm._FilterDatabase" localSheetId="1" hidden="1">'Base prices'!$A$1:$F$9</definedName>
    <definedName name="_xlnm._FilterDatabase" localSheetId="2">'Bean count packs'!$A$1:$H$33</definedName>
    <definedName name="_xlnm._FilterDatabase" localSheetId="3" hidden="1">'Weight packs'!$A$1:$L$41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1" i="4" l="1"/>
  <c r="F41" i="4"/>
  <c r="H41" i="4" s="1"/>
  <c r="C41" i="4"/>
  <c r="B41" i="4"/>
  <c r="A41" i="4"/>
  <c r="G40" i="4"/>
  <c r="F40" i="4"/>
  <c r="H40" i="4" s="1"/>
  <c r="C40" i="4"/>
  <c r="B40" i="4"/>
  <c r="A40" i="4"/>
  <c r="G39" i="4"/>
  <c r="F39" i="4"/>
  <c r="H39" i="4" s="1"/>
  <c r="C39" i="4"/>
  <c r="B39" i="4"/>
  <c r="A39" i="4"/>
  <c r="G38" i="4"/>
  <c r="F38" i="4"/>
  <c r="H38" i="4" s="1"/>
  <c r="C38" i="4"/>
  <c r="B38" i="4"/>
  <c r="A38" i="4"/>
  <c r="H37" i="4"/>
  <c r="G37" i="4"/>
  <c r="F37" i="4"/>
  <c r="C37" i="4"/>
  <c r="B37" i="4"/>
  <c r="A37" i="4"/>
  <c r="H36" i="4"/>
  <c r="G36" i="4"/>
  <c r="F36" i="4"/>
  <c r="C36" i="4"/>
  <c r="B36" i="4"/>
  <c r="A36" i="4"/>
  <c r="G35" i="4"/>
  <c r="F35" i="4"/>
  <c r="H35" i="4" s="1"/>
  <c r="C35" i="4"/>
  <c r="B35" i="4"/>
  <c r="A35" i="4"/>
  <c r="G34" i="4"/>
  <c r="F34" i="4"/>
  <c r="H34" i="4" s="1"/>
  <c r="C34" i="4"/>
  <c r="B34" i="4"/>
  <c r="A34" i="4"/>
  <c r="G33" i="4"/>
  <c r="F33" i="4"/>
  <c r="H33" i="4" s="1"/>
  <c r="C33" i="4"/>
  <c r="B33" i="4"/>
  <c r="A33" i="4"/>
  <c r="G32" i="4"/>
  <c r="H32" i="4" s="1"/>
  <c r="F32" i="4"/>
  <c r="C32" i="4"/>
  <c r="B32" i="4"/>
  <c r="A32" i="4"/>
  <c r="G31" i="4"/>
  <c r="H31" i="4" s="1"/>
  <c r="F31" i="4"/>
  <c r="C31" i="4"/>
  <c r="B31" i="4"/>
  <c r="A31" i="4"/>
  <c r="G30" i="4"/>
  <c r="F30" i="4"/>
  <c r="H30" i="4" s="1"/>
  <c r="E30" i="4"/>
  <c r="C30" i="4"/>
  <c r="B30" i="4"/>
  <c r="A30" i="4"/>
  <c r="G29" i="4"/>
  <c r="F29" i="4"/>
  <c r="H29" i="4" s="1"/>
  <c r="C29" i="4"/>
  <c r="B29" i="4"/>
  <c r="A29" i="4"/>
  <c r="G28" i="4"/>
  <c r="F28" i="4"/>
  <c r="H28" i="4" s="1"/>
  <c r="E28" i="4"/>
  <c r="C28" i="4"/>
  <c r="B28" i="4"/>
  <c r="A28" i="4"/>
  <c r="G27" i="4"/>
  <c r="F27" i="4"/>
  <c r="H27" i="4" s="1"/>
  <c r="C27" i="4"/>
  <c r="B27" i="4"/>
  <c r="A27" i="4"/>
  <c r="G26" i="4"/>
  <c r="F26" i="4"/>
  <c r="H26" i="4" s="1"/>
  <c r="C26" i="4"/>
  <c r="B26" i="4"/>
  <c r="A26" i="4"/>
  <c r="H25" i="4"/>
  <c r="G25" i="4"/>
  <c r="F25" i="4"/>
  <c r="C25" i="4"/>
  <c r="B25" i="4"/>
  <c r="A25" i="4"/>
  <c r="H24" i="4"/>
  <c r="G24" i="4"/>
  <c r="F24" i="4"/>
  <c r="C24" i="4"/>
  <c r="B24" i="4"/>
  <c r="A24" i="4"/>
  <c r="G23" i="4"/>
  <c r="F23" i="4"/>
  <c r="H23" i="4" s="1"/>
  <c r="C23" i="4"/>
  <c r="B23" i="4"/>
  <c r="A23" i="4"/>
  <c r="G22" i="4"/>
  <c r="F22" i="4"/>
  <c r="H22" i="4" s="1"/>
  <c r="C22" i="4"/>
  <c r="B22" i="4"/>
  <c r="A22" i="4"/>
  <c r="G21" i="4"/>
  <c r="F21" i="4"/>
  <c r="H21" i="4" s="1"/>
  <c r="C21" i="4"/>
  <c r="B21" i="4"/>
  <c r="A21" i="4"/>
  <c r="G20" i="4"/>
  <c r="H20" i="4" s="1"/>
  <c r="F20" i="4"/>
  <c r="C20" i="4"/>
  <c r="B20" i="4"/>
  <c r="A20" i="4"/>
  <c r="G19" i="4"/>
  <c r="H19" i="4" s="1"/>
  <c r="F19" i="4"/>
  <c r="C19" i="4"/>
  <c r="B19" i="4"/>
  <c r="A19" i="4"/>
  <c r="G18" i="4"/>
  <c r="F18" i="4"/>
  <c r="H18" i="4" s="1"/>
  <c r="C18" i="4"/>
  <c r="B18" i="4"/>
  <c r="A18" i="4"/>
  <c r="G17" i="4"/>
  <c r="F17" i="4"/>
  <c r="H17" i="4" s="1"/>
  <c r="C17" i="4"/>
  <c r="B17" i="4"/>
  <c r="A17" i="4"/>
  <c r="G16" i="4"/>
  <c r="F16" i="4"/>
  <c r="H16" i="4" s="1"/>
  <c r="C16" i="4"/>
  <c r="B16" i="4"/>
  <c r="A16" i="4"/>
  <c r="G15" i="4"/>
  <c r="F15" i="4"/>
  <c r="H15" i="4" s="1"/>
  <c r="C15" i="4"/>
  <c r="B15" i="4"/>
  <c r="A15" i="4"/>
  <c r="G14" i="4"/>
  <c r="F14" i="4"/>
  <c r="H14" i="4" s="1"/>
  <c r="C14" i="4"/>
  <c r="B14" i="4"/>
  <c r="A14" i="4"/>
  <c r="G13" i="4"/>
  <c r="F13" i="4"/>
  <c r="H13" i="4" s="1"/>
  <c r="C13" i="4"/>
  <c r="B13" i="4"/>
  <c r="A13" i="4"/>
  <c r="H12" i="4"/>
  <c r="G12" i="4"/>
  <c r="F12" i="4"/>
  <c r="C12" i="4"/>
  <c r="B12" i="4"/>
  <c r="A12" i="4"/>
  <c r="G11" i="4"/>
  <c r="F11" i="4"/>
  <c r="H11" i="4" s="1"/>
  <c r="C11" i="4"/>
  <c r="B11" i="4"/>
  <c r="A11" i="4"/>
  <c r="G10" i="4"/>
  <c r="F10" i="4"/>
  <c r="H10" i="4" s="1"/>
  <c r="C10" i="4"/>
  <c r="B10" i="4"/>
  <c r="A10" i="4"/>
  <c r="G9" i="4"/>
  <c r="F9" i="4"/>
  <c r="H9" i="4" s="1"/>
  <c r="C9" i="4"/>
  <c r="B9" i="4"/>
  <c r="A9" i="4"/>
  <c r="G8" i="4"/>
  <c r="H8" i="4" s="1"/>
  <c r="F8" i="4"/>
  <c r="C8" i="4"/>
  <c r="B8" i="4"/>
  <c r="A8" i="4"/>
  <c r="G7" i="4"/>
  <c r="H7" i="4" s="1"/>
  <c r="F7" i="4"/>
  <c r="C7" i="4"/>
  <c r="B7" i="4"/>
  <c r="A7" i="4"/>
  <c r="G6" i="4"/>
  <c r="F6" i="4"/>
  <c r="H6" i="4" s="1"/>
  <c r="C6" i="4"/>
  <c r="B6" i="4"/>
  <c r="A6" i="4"/>
  <c r="G5" i="4"/>
  <c r="F5" i="4"/>
  <c r="H5" i="4" s="1"/>
  <c r="C5" i="4"/>
  <c r="B5" i="4"/>
  <c r="A5" i="4"/>
  <c r="G4" i="4"/>
  <c r="F4" i="4"/>
  <c r="H4" i="4" s="1"/>
  <c r="C4" i="4"/>
  <c r="B4" i="4"/>
  <c r="A4" i="4"/>
  <c r="G3" i="4"/>
  <c r="F3" i="4"/>
  <c r="H3" i="4" s="1"/>
  <c r="C3" i="4"/>
  <c r="B3" i="4"/>
  <c r="A3" i="4"/>
  <c r="G2" i="4"/>
  <c r="F2" i="4"/>
  <c r="H2" i="4" s="1"/>
  <c r="C2" i="4"/>
  <c r="B2" i="4"/>
  <c r="A2" i="4"/>
  <c r="G33" i="3"/>
  <c r="D33" i="3"/>
  <c r="C33" i="3"/>
  <c r="A33" i="3"/>
  <c r="G32" i="3"/>
  <c r="D32" i="3"/>
  <c r="C32" i="3"/>
  <c r="A32" i="3"/>
  <c r="G31" i="3"/>
  <c r="D31" i="3"/>
  <c r="C31" i="3"/>
  <c r="A31" i="3"/>
  <c r="G30" i="3"/>
  <c r="D30" i="3"/>
  <c r="C30" i="3"/>
  <c r="A30" i="3"/>
  <c r="G29" i="3"/>
  <c r="D29" i="3"/>
  <c r="C29" i="3"/>
  <c r="A29" i="3"/>
  <c r="G28" i="3"/>
  <c r="D28" i="3"/>
  <c r="C28" i="3"/>
  <c r="A28" i="3"/>
  <c r="G27" i="3"/>
  <c r="D27" i="3"/>
  <c r="C27" i="3"/>
  <c r="A27" i="3"/>
  <c r="G26" i="3"/>
  <c r="D26" i="3"/>
  <c r="C26" i="3"/>
  <c r="A26" i="3"/>
  <c r="G25" i="3"/>
  <c r="D25" i="3"/>
  <c r="C25" i="3"/>
  <c r="A25" i="3"/>
  <c r="G24" i="3"/>
  <c r="F24" i="3"/>
  <c r="D24" i="3"/>
  <c r="C24" i="3"/>
  <c r="A24" i="3"/>
  <c r="G23" i="3"/>
  <c r="D23" i="3"/>
  <c r="C23" i="3"/>
  <c r="A23" i="3"/>
  <c r="G22" i="3"/>
  <c r="D22" i="3"/>
  <c r="C22" i="3"/>
  <c r="A22" i="3"/>
  <c r="G21" i="3"/>
  <c r="D21" i="3"/>
  <c r="C21" i="3"/>
  <c r="A21" i="3"/>
  <c r="G20" i="3"/>
  <c r="D20" i="3"/>
  <c r="C20" i="3"/>
  <c r="A20" i="3"/>
  <c r="G19" i="3"/>
  <c r="D19" i="3"/>
  <c r="C19" i="3"/>
  <c r="A19" i="3"/>
  <c r="G18" i="3"/>
  <c r="D18" i="3"/>
  <c r="C18" i="3"/>
  <c r="A18" i="3"/>
  <c r="G17" i="3"/>
  <c r="D17" i="3"/>
  <c r="C17" i="3"/>
  <c r="A17" i="3"/>
  <c r="G16" i="3"/>
  <c r="D16" i="3"/>
  <c r="C16" i="3"/>
  <c r="A16" i="3"/>
  <c r="G15" i="3"/>
  <c r="D15" i="3"/>
  <c r="C15" i="3"/>
  <c r="A15" i="3"/>
  <c r="G14" i="3"/>
  <c r="D14" i="3"/>
  <c r="C14" i="3"/>
  <c r="A14" i="3"/>
  <c r="G13" i="3"/>
  <c r="D13" i="3"/>
  <c r="C13" i="3"/>
  <c r="A13" i="3"/>
  <c r="G12" i="3"/>
  <c r="D12" i="3"/>
  <c r="C12" i="3"/>
  <c r="A12" i="3"/>
  <c r="G11" i="3"/>
  <c r="D11" i="3"/>
  <c r="C11" i="3"/>
  <c r="A11" i="3"/>
  <c r="G10" i="3"/>
  <c r="D10" i="3"/>
  <c r="C10" i="3"/>
  <c r="A10" i="3"/>
  <c r="G9" i="3"/>
  <c r="D9" i="3"/>
  <c r="C9" i="3"/>
  <c r="A9" i="3"/>
  <c r="G8" i="3"/>
  <c r="D8" i="3"/>
  <c r="C8" i="3"/>
  <c r="A8" i="3"/>
  <c r="G7" i="3"/>
  <c r="D7" i="3"/>
  <c r="C7" i="3"/>
  <c r="A7" i="3"/>
  <c r="G6" i="3"/>
  <c r="D6" i="3"/>
  <c r="C6" i="3"/>
  <c r="A6" i="3"/>
  <c r="G5" i="3"/>
  <c r="D5" i="3"/>
  <c r="C5" i="3"/>
  <c r="A5" i="3"/>
  <c r="G4" i="3"/>
  <c r="D4" i="3"/>
  <c r="C4" i="3"/>
  <c r="A4" i="3"/>
  <c r="G3" i="3"/>
  <c r="D3" i="3"/>
  <c r="C3" i="3"/>
  <c r="A3" i="3"/>
  <c r="G2" i="3"/>
  <c r="D2" i="3"/>
  <c r="C2" i="3"/>
  <c r="A2" i="3"/>
  <c r="E9" i="2"/>
  <c r="F9" i="2" s="1"/>
  <c r="E8" i="2"/>
  <c r="F8" i="2" s="1"/>
  <c r="F7" i="2"/>
  <c r="F22" i="3" s="1"/>
  <c r="E7" i="2"/>
  <c r="E6" i="2"/>
  <c r="F6" i="2" s="1"/>
  <c r="E5" i="2"/>
  <c r="F5" i="2" s="1"/>
  <c r="E4" i="2"/>
  <c r="F4" i="2" s="1"/>
  <c r="E3" i="2"/>
  <c r="F3" i="2" s="1"/>
  <c r="E2" i="2"/>
  <c r="F2" i="2" s="1"/>
  <c r="F27" i="3" l="1"/>
  <c r="F26" i="3"/>
  <c r="E36" i="4"/>
  <c r="E34" i="4"/>
  <c r="E33" i="4"/>
  <c r="E32" i="4"/>
  <c r="F28" i="3"/>
  <c r="E35" i="4"/>
  <c r="F29" i="3"/>
  <c r="E38" i="4"/>
  <c r="E37" i="4"/>
  <c r="F31" i="3"/>
  <c r="F30" i="3"/>
  <c r="F32" i="3"/>
  <c r="E40" i="4"/>
  <c r="E41" i="4"/>
  <c r="E39" i="4"/>
  <c r="F33" i="3"/>
  <c r="E2" i="4"/>
  <c r="F5" i="3"/>
  <c r="F3" i="3"/>
  <c r="E6" i="4"/>
  <c r="F2" i="3"/>
  <c r="E5" i="4"/>
  <c r="F4" i="3"/>
  <c r="E3" i="4"/>
  <c r="E4" i="4"/>
  <c r="F9" i="3"/>
  <c r="E9" i="4"/>
  <c r="E7" i="4"/>
  <c r="E10" i="4"/>
  <c r="F6" i="3"/>
  <c r="F8" i="3"/>
  <c r="E11" i="4"/>
  <c r="E8" i="4"/>
  <c r="F7" i="3"/>
  <c r="E14" i="4"/>
  <c r="F10" i="3"/>
  <c r="E12" i="4"/>
  <c r="F13" i="3"/>
  <c r="E16" i="4"/>
  <c r="E15" i="4"/>
  <c r="F11" i="3"/>
  <c r="E13" i="4"/>
  <c r="F12" i="3"/>
  <c r="F14" i="3"/>
  <c r="E21" i="4"/>
  <c r="E19" i="4"/>
  <c r="F15" i="3"/>
  <c r="F17" i="3"/>
  <c r="E17" i="4"/>
  <c r="E20" i="4"/>
  <c r="F16" i="3"/>
  <c r="E18" i="4"/>
  <c r="E26" i="4"/>
  <c r="F18" i="3"/>
  <c r="E25" i="4"/>
  <c r="F21" i="3"/>
  <c r="E23" i="4"/>
  <c r="E24" i="4"/>
  <c r="F20" i="3"/>
  <c r="E22" i="4"/>
  <c r="F19" i="3"/>
  <c r="F23" i="3"/>
  <c r="E27" i="4"/>
  <c r="E31" i="4"/>
  <c r="F25" i="3"/>
  <c r="E29"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D2" authorId="0" shapeId="0" xr:uid="{00000000-0006-0000-0100-000001000000}">
      <text>
        <r>
          <rPr>
            <sz val="11"/>
            <color theme="1"/>
            <rFont val="Calibri"/>
            <family val="2"/>
            <scheme val="minor"/>
          </rPr>
          <t>Prices supplied by user, 18 Oct 2026</t>
        </r>
      </text>
    </comment>
    <comment ref="D3" authorId="0" shapeId="0" xr:uid="{00000000-0006-0000-0100-000002000000}">
      <text>
        <r>
          <rPr>
            <sz val="11"/>
            <color theme="1"/>
            <rFont val="Calibri"/>
            <family val="2"/>
            <scheme val="minor"/>
          </rPr>
          <t>Prices supplied by user, 18 Oct 2026</t>
        </r>
      </text>
    </comment>
    <comment ref="D4" authorId="0" shapeId="0" xr:uid="{00000000-0006-0000-0100-000003000000}">
      <text>
        <r>
          <rPr>
            <sz val="11"/>
            <color theme="1"/>
            <rFont val="Calibri"/>
            <family val="2"/>
            <scheme val="minor"/>
          </rPr>
          <t>Prices supplied by user, 18 Oct 2026</t>
        </r>
      </text>
    </comment>
    <comment ref="D5" authorId="0" shapeId="0" xr:uid="{00000000-0006-0000-0100-000004000000}">
      <text>
        <r>
          <rPr>
            <sz val="11"/>
            <color theme="1"/>
            <rFont val="Calibri"/>
            <family val="2"/>
            <scheme val="minor"/>
          </rPr>
          <t>Prices supplied by user, 18 Oct 2026</t>
        </r>
      </text>
    </comment>
    <comment ref="D6" authorId="0" shapeId="0" xr:uid="{00000000-0006-0000-0100-000005000000}">
      <text>
        <r>
          <rPr>
            <sz val="11"/>
            <color theme="1"/>
            <rFont val="Calibri"/>
            <family val="2"/>
            <scheme val="minor"/>
          </rPr>
          <t>Prices supplied by user, 18 Oct 2026</t>
        </r>
      </text>
    </comment>
    <comment ref="D7" authorId="0" shapeId="0" xr:uid="{00000000-0006-0000-0100-000006000000}">
      <text>
        <r>
          <rPr>
            <sz val="11"/>
            <color theme="1"/>
            <rFont val="Calibri"/>
            <family val="2"/>
            <scheme val="minor"/>
          </rPr>
          <t>Prices supplied by user, 18 Oct 2026</t>
        </r>
      </text>
    </comment>
    <comment ref="D8" authorId="0" shapeId="0" xr:uid="{00000000-0006-0000-0100-000007000000}">
      <text>
        <r>
          <rPr>
            <sz val="11"/>
            <color theme="1"/>
            <rFont val="Calibri"/>
            <family val="2"/>
            <scheme val="minor"/>
          </rPr>
          <t>Prices supplied by user, 18 Oct 2026</t>
        </r>
      </text>
    </comment>
    <comment ref="D9" authorId="0" shapeId="0" xr:uid="{00000000-0006-0000-0100-000008000000}">
      <text>
        <r>
          <rPr>
            <sz val="11"/>
            <color theme="1"/>
            <rFont val="Calibri"/>
            <family val="2"/>
            <scheme val="minor"/>
          </rPr>
          <t>Prices supplied by user, 18 Oct 2026</t>
        </r>
      </text>
    </comment>
  </commentList>
</comments>
</file>

<file path=xl/sharedStrings.xml><?xml version="1.0" encoding="utf-8"?>
<sst xmlns="http://schemas.openxmlformats.org/spreadsheetml/2006/main" count="262" uniqueCount="235">
  <si>
    <t>Input</t>
  </si>
  <si>
    <t>Value</t>
  </si>
  <si>
    <t>Notes</t>
  </si>
  <si>
    <t>A beans/kg</t>
  </si>
  <si>
    <t>Approximate</t>
  </si>
  <si>
    <t>B beans/kg low</t>
  </si>
  <si>
    <t>Range supplied</t>
  </si>
  <si>
    <t>B beans/kg high</t>
  </si>
  <si>
    <t>B pricing beans/kg</t>
  </si>
  <si>
    <t>Editable estimate; midpoint of 250-330</t>
  </si>
  <si>
    <t>Bean pack markup</t>
  </si>
  <si>
    <t>Earlier pricing rule</t>
  </si>
  <si>
    <t>Weight pack under 500g markup</t>
  </si>
  <si>
    <t>Rounding increment LKR</t>
  </si>
  <si>
    <t>Nearest Rs 5</t>
  </si>
  <si>
    <t>B counts: 250-330 per kg; pricing uses editable estimate 290 per kg.</t>
  </si>
  <si>
    <t>Bean-count packs +25%; weight packs under 500g +25%; 500g and 1kg no markup.</t>
  </si>
  <si>
    <t>Bean counts are estimates across lengths; replace with actual batch measurements for accuracy.</t>
  </si>
  <si>
    <t>Grade</t>
  </si>
  <si>
    <t>Moisture</t>
  </si>
  <si>
    <t>Length</t>
  </si>
  <si>
    <t>LKR per kg</t>
  </si>
  <si>
    <t>Beans per kg</t>
  </si>
  <si>
    <t>g per bean</t>
  </si>
  <si>
    <t>A Gourmet</t>
  </si>
  <si>
    <t>25-30%</t>
  </si>
  <si>
    <t>Over 17 cm</t>
  </si>
  <si>
    <t>16-17 cm</t>
  </si>
  <si>
    <t>15-16 cm</t>
  </si>
  <si>
    <t>Under 15 cm</t>
  </si>
  <si>
    <t>B Extract</t>
  </si>
  <si>
    <t>15-25%</t>
  </si>
  <si>
    <t>Beans per pack</t>
  </si>
  <si>
    <t>Estimated grams</t>
  </si>
  <si>
    <t>LKR/kg</t>
  </si>
  <si>
    <t>Markup</t>
  </si>
  <si>
    <t>Pack price LKR</t>
  </si>
  <si>
    <t>SEO Product Title</t>
  </si>
  <si>
    <t>Product Description</t>
  </si>
  <si>
    <t>SEO Meta Description</t>
  </si>
  <si>
    <t>Suggested URL Slug</t>
  </si>
  <si>
    <t>vanilla-beans-grade-a-gourmet-over-17-cm-5-beans</t>
  </si>
  <si>
    <t>vanilla-beans-grade-a-gourmet-over-17-cm-10-beans</t>
  </si>
  <si>
    <t>vanilla-beans-grade-a-gourmet-over-17-cm-50-beans</t>
  </si>
  <si>
    <t>vanilla-beans-grade-a-gourmet-over-17-cm-100-beans</t>
  </si>
  <si>
    <t>vanilla-beans-grade-a-gourmet-16-17-cm-5-beans</t>
  </si>
  <si>
    <t>vanilla-beans-grade-a-gourmet-16-17-cm-10-beans</t>
  </si>
  <si>
    <t>vanilla-beans-grade-a-gourmet-16-17-cm-50-beans</t>
  </si>
  <si>
    <t>vanilla-beans-grade-a-gourmet-16-17-cm-100-beans</t>
  </si>
  <si>
    <t>vanilla-beans-grade-a-gourmet-15-16-cm-5-beans</t>
  </si>
  <si>
    <t>vanilla-beans-grade-a-gourmet-15-16-cm-10-beans</t>
  </si>
  <si>
    <t>vanilla-beans-grade-a-gourmet-15-16-cm-50-beans</t>
  </si>
  <si>
    <t>vanilla-beans-grade-a-gourmet-15-16-cm-100-beans</t>
  </si>
  <si>
    <t>vanilla-beans-grade-a-gourmet-under-15-cm-5-beans</t>
  </si>
  <si>
    <t>vanilla-beans-grade-a-gourmet-under-15-cm-10-beans</t>
  </si>
  <si>
    <t>vanilla-beans-grade-a-gourmet-under-15-cm-50-beans</t>
  </si>
  <si>
    <t>vanilla-beans-grade-a-gourmet-under-15-cm-100-beans</t>
  </si>
  <si>
    <t>vanilla-beans-grade-b-extract-over-17-cm-5-beans</t>
  </si>
  <si>
    <t>vanilla-beans-grade-b-extract-over-17-cm-10-beans</t>
  </si>
  <si>
    <t>vanilla-beans-grade-b-extract-over-17-cm-50-beans</t>
  </si>
  <si>
    <t>vanilla-beans-grade-b-extract-over-17-cm-100-beans</t>
  </si>
  <si>
    <t>vanilla-beans-grade-b-extract-16-17-cm-5-beans</t>
  </si>
  <si>
    <t>vanilla-beans-grade-b-extract-16-17-cm-10-beans</t>
  </si>
  <si>
    <t>vanilla-beans-grade-b-extract-16-17-cm-50-beans</t>
  </si>
  <si>
    <t>vanilla-beans-grade-b-extract-16-17-cm-100-beans</t>
  </si>
  <si>
    <t>vanilla-beans-grade-b-extract-15-16-cm-5-beans</t>
  </si>
  <si>
    <t>vanilla-beans-grade-b-extract-15-16-cm-10-beans</t>
  </si>
  <si>
    <t>vanilla-beans-grade-b-extract-15-16-cm-50-beans</t>
  </si>
  <si>
    <t>vanilla-beans-grade-b-extract-15-16-cm-100-beans</t>
  </si>
  <si>
    <t>vanilla-beans-grade-b-extract-under-15-cm-5-beans</t>
  </si>
  <si>
    <t>vanilla-beans-grade-b-extract-under-15-cm-10-beans</t>
  </si>
  <si>
    <t>vanilla-beans-grade-b-extract-under-15-cm-50-beans</t>
  </si>
  <si>
    <t>vanilla-beans-grade-b-extract-under-15-cm-100-beans</t>
  </si>
  <si>
    <t>Pack grams</t>
  </si>
  <si>
    <t>Estimated beans</t>
  </si>
  <si>
    <t>Vanilla Beans Grade A Gourmet Over 17 cm – 50g Pack | Sri Lanka</t>
  </si>
  <si>
    <t>Buy Vanilla Beans Grade A Gourmet, over 17 cm, in a 50g pack from a local Sri Lankan vanilla producer. These Ceylon vanilla beans are classified as Grade A Gourmet based on 25–30% moisture and are offered in a convenient pack for baking, ice cream, desserts and homemade vanilla extract. Grown and cured in Sri Lanka, these whole vanilla pods are suitable for home cooks, bakers and businesses. Bean length and approximate weight can vary naturally between pods; see the pack weight estimate and price listed for this selection.</t>
  </si>
  <si>
    <t>Buy Sri Lankan Vanilla Beans Grade A Gourmet, over 17 cm, 50g pack. Locally produced Ceylon vanilla for baking and desserts.</t>
  </si>
  <si>
    <t>vanilla-beans-grade-a-gourmet-over-17-cm-50g</t>
  </si>
  <si>
    <t>Vanilla Beans Grade A Gourmet Over 17 cm – 100g Pack | Sri Lanka</t>
  </si>
  <si>
    <t>Buy Vanilla Beans Grade A Gourmet, over 17 cm, in a 100g pack from a local Sri Lankan vanilla producer. These Ceylon vanilla beans are classified as Grade A Gourmet based on 25–30% moisture and are offered in a convenient pack for baking, ice cream, desserts and homemade vanilla extract. Grown and cured in Sri Lanka, these whole vanilla pods are suitable for home cooks, bakers and businesses. Bean length and approximate weight can vary naturally between pods; see the pack weight estimate and price listed for this selection.</t>
  </si>
  <si>
    <t>Buy Sri Lankan Vanilla Beans Grade A Gourmet, over 17 cm, 100g pack. Locally produced Ceylon vanilla for baking and desserts.</t>
  </si>
  <si>
    <t>vanilla-beans-grade-a-gourmet-over-17-cm-100g</t>
  </si>
  <si>
    <t>Vanilla Beans Grade A Gourmet Over 17 cm – 250g Pack | Sri Lanka</t>
  </si>
  <si>
    <t>Buy Vanilla Beans Grade A Gourmet, over 17 cm, in a 250g pack from a local Sri Lankan vanilla producer. These Ceylon vanilla beans are classified as Grade A Gourmet based on 25–30% moisture and are offered in a convenient pack for baking, ice cream, desserts and homemade vanilla extract. Grown and cured in Sri Lanka, these whole vanilla pods are suitable for home cooks, bakers and businesses. Bean length and approximate weight can vary naturally between pods; see the pack weight estimate and price listed for this selection.</t>
  </si>
  <si>
    <t>Buy Sri Lankan Vanilla Beans Grade A Gourmet, over 17 cm, 250g pack. Locally produced Ceylon vanilla for baking and desserts.</t>
  </si>
  <si>
    <t>vanilla-beans-grade-a-gourmet-over-17-cm-250g</t>
  </si>
  <si>
    <t>Vanilla Beans Grade A Gourmet Over 17 cm – 500g Pack | Sri Lanka</t>
  </si>
  <si>
    <t>Buy Vanilla Beans Grade A Gourmet, over 17 cm, in a 500g pack from a local Sri Lankan vanilla producer. These Ceylon vanilla beans are classified as Grade A Gourmet based on 25–30% moisture and are offered in a convenient pack for baking, ice cream, desserts and homemade vanilla extract. Grown and cured in Sri Lanka, these whole vanilla pods are suitable for home cooks, bakers and businesses. Bean length and approximate weight can vary naturally between pods; see the pack weight estimate and price listed for this selection.</t>
  </si>
  <si>
    <t>Buy Sri Lankan Vanilla Beans Grade A Gourmet, over 17 cm, 500g pack. Locally produced Ceylon vanilla for baking and desserts.</t>
  </si>
  <si>
    <t>vanilla-beans-grade-a-gourmet-over-17-cm-500g</t>
  </si>
  <si>
    <t>Vanilla Beans Grade A Gourmet Over 17 cm – 1000g Pack | Sri Lanka</t>
  </si>
  <si>
    <t>Buy Vanilla Beans Grade A Gourmet, over 17 cm, in a 1000g pack from a local Sri Lankan vanilla producer. These Ceylon vanilla beans are classified as Grade A Gourmet based on 25–30% moisture and are offered in a convenient pack for baking, ice cream, desserts and homemade vanilla extract. Grown and cured in Sri Lanka, these whole vanilla pods are suitable for home cooks, bakers and businesses. Bean length and approximate weight can vary naturally between pods; see the pack weight estimate and price listed for this selection.</t>
  </si>
  <si>
    <t>Buy Sri Lankan Vanilla Beans Grade A Gourmet, over 17 cm, 1000g pack. Locally produced Ceylon vanilla for baking and desserts.</t>
  </si>
  <si>
    <t>vanilla-beans-grade-a-gourmet-over-17-cm-1000g</t>
  </si>
  <si>
    <t>Vanilla Beans Grade A Gourmet 16-17 cm – 50g Pack | Sri Lanka</t>
  </si>
  <si>
    <t>Buy Vanilla Beans Grade A Gourmet, 16-17 cm, in a 50g pack from a local Sri Lankan vanilla producer. These Ceylon vanilla beans are classified as Grade A Gourmet based on 25–30% moisture and are offered in a convenient pack for baking, ice cream, desserts and homemade vanilla extract. Grown and cured in Sri Lanka, these whole vanilla pods are suitable for home cooks, bakers and businesses. Bean length and approximate weight can vary naturally between pods; see the pack weight estimate and price listed for this selection.</t>
  </si>
  <si>
    <t>Buy Sri Lankan Vanilla Beans Grade A Gourmet, 16-17 cm, 50g pack. Locally produced Ceylon vanilla for baking and desserts.</t>
  </si>
  <si>
    <t>vanilla-beans-grade-a-gourmet-16-17-cm-50g</t>
  </si>
  <si>
    <t>Vanilla Beans Grade A Gourmet 16-17 cm – 100g Pack | Sri Lanka</t>
  </si>
  <si>
    <t>Buy Vanilla Beans Grade A Gourmet, 16-17 cm, in a 100g pack from a local Sri Lankan vanilla producer. These Ceylon vanilla beans are classified as Grade A Gourmet based on 25–30% moisture and are offered in a convenient pack for baking, ice cream, desserts and homemade vanilla extract. Grown and cured in Sri Lanka, these whole vanilla pods are suitable for home cooks, bakers and businesses. Bean length and approximate weight can vary naturally between pods; see the pack weight estimate and price listed for this selection.</t>
  </si>
  <si>
    <t>Buy Sri Lankan Vanilla Beans Grade A Gourmet, 16-17 cm, 100g pack. Locally produced Ceylon vanilla for baking and desserts.</t>
  </si>
  <si>
    <t>vanilla-beans-grade-a-gourmet-16-17-cm-100g</t>
  </si>
  <si>
    <t>Vanilla Beans Grade A Gourmet 16-17 cm – 250g Pack | Sri Lanka</t>
  </si>
  <si>
    <t>Buy Vanilla Beans Grade A Gourmet, 16-17 cm, in a 250g pack from a local Sri Lankan vanilla producer. These Ceylon vanilla beans are classified as Grade A Gourmet based on 25–30% moisture and are offered in a convenient pack for baking, ice cream, desserts and homemade vanilla extract. Grown and cured in Sri Lanka, these whole vanilla pods are suitable for home cooks, bakers and businesses. Bean length and approximate weight can vary naturally between pods; see the pack weight estimate and price listed for this selection.</t>
  </si>
  <si>
    <t>Buy Sri Lankan Vanilla Beans Grade A Gourmet, 16-17 cm, 250g pack. Locally produced Ceylon vanilla for baking and desserts.</t>
  </si>
  <si>
    <t>vanilla-beans-grade-a-gourmet-16-17-cm-250g</t>
  </si>
  <si>
    <t>Vanilla Beans Grade A Gourmet 16-17 cm – 500g Pack | Sri Lanka</t>
  </si>
  <si>
    <t>Buy Vanilla Beans Grade A Gourmet, 16-17 cm, in a 500g pack from a local Sri Lankan vanilla producer. These Ceylon vanilla beans are classified as Grade A Gourmet based on 25–30% moisture and are offered in a convenient pack for baking, ice cream, desserts and homemade vanilla extract. Grown and cured in Sri Lanka, these whole vanilla pods are suitable for home cooks, bakers and businesses. Bean length and approximate weight can vary naturally between pods; see the pack weight estimate and price listed for this selection.</t>
  </si>
  <si>
    <t>Buy Sri Lankan Vanilla Beans Grade A Gourmet, 16-17 cm, 500g pack. Locally produced Ceylon vanilla for baking and desserts.</t>
  </si>
  <si>
    <t>vanilla-beans-grade-a-gourmet-16-17-cm-500g</t>
  </si>
  <si>
    <t>Vanilla Beans Grade A Gourmet 16-17 cm – 1000g Pack | Sri Lanka</t>
  </si>
  <si>
    <t>Buy Vanilla Beans Grade A Gourmet, 16-17 cm, in a 1000g pack from a local Sri Lankan vanilla producer. These Ceylon vanilla beans are classified as Grade A Gourmet based on 25–30% moisture and are offered in a convenient pack for baking, ice cream, desserts and homemade vanilla extract. Grown and cured in Sri Lanka, these whole vanilla pods are suitable for home cooks, bakers and businesses. Bean length and approximate weight can vary naturally between pods; see the pack weight estimate and price listed for this selection.</t>
  </si>
  <si>
    <t>Buy Sri Lankan Vanilla Beans Grade A Gourmet, 16-17 cm, 1000g pack. Locally produced Ceylon vanilla for baking and desserts.</t>
  </si>
  <si>
    <t>vanilla-beans-grade-a-gourmet-16-17-cm-1000g</t>
  </si>
  <si>
    <t>Vanilla Beans Grade A Gourmet 15-16 cm – 50g Pack | Sri Lanka</t>
  </si>
  <si>
    <t>Buy Vanilla Beans Grade A Gourmet, 15-16 cm, in a 50g pack from a local Sri Lankan vanilla producer. These Ceylon vanilla beans are classified as Grade A Gourmet based on 25–30% moisture and are offered in a convenient pack for baking, ice cream, desserts and homemade vanilla extract. Grown and cured in Sri Lanka, these whole vanilla pods are suitable for home cooks, bakers and businesses. Bean length and approximate weight can vary naturally between pods; see the pack weight estimate and price listed for this selection.</t>
  </si>
  <si>
    <t>Buy Sri Lankan Vanilla Beans Grade A Gourmet, 15-16 cm, 50g pack. Locally produced Ceylon vanilla for baking and desserts.</t>
  </si>
  <si>
    <t>vanilla-beans-grade-a-gourmet-15-16-cm-50g</t>
  </si>
  <si>
    <t>Vanilla Beans Grade A Gourmet 15-16 cm – 100g Pack | Sri Lanka</t>
  </si>
  <si>
    <t>Buy Vanilla Beans Grade A Gourmet, 15-16 cm, in a 100g pack from a local Sri Lankan vanilla producer. These Ceylon vanilla beans are classified as Grade A Gourmet based on 25–30% moisture and are offered in a convenient pack for baking, ice cream, desserts and homemade vanilla extract. Grown and cured in Sri Lanka, these whole vanilla pods are suitable for home cooks, bakers and businesses. Bean length and approximate weight can vary naturally between pods; see the pack weight estimate and price listed for this selection.</t>
  </si>
  <si>
    <t>Buy Sri Lankan Vanilla Beans Grade A Gourmet, 15-16 cm, 100g pack. Locally produced Ceylon vanilla for baking and desserts.</t>
  </si>
  <si>
    <t>vanilla-beans-grade-a-gourmet-15-16-cm-100g</t>
  </si>
  <si>
    <t>Vanilla Beans Grade A Gourmet 15-16 cm – 250g Pack | Sri Lanka</t>
  </si>
  <si>
    <t>Buy Vanilla Beans Grade A Gourmet, 15-16 cm, in a 250g pack from a local Sri Lankan vanilla producer. These Ceylon vanilla beans are classified as Grade A Gourmet based on 25–30% moisture and are offered in a convenient pack for baking, ice cream, desserts and homemade vanilla extract. Grown and cured in Sri Lanka, these whole vanilla pods are suitable for home cooks, bakers and businesses. Bean length and approximate weight can vary naturally between pods; see the pack weight estimate and price listed for this selection.</t>
  </si>
  <si>
    <t>Buy Sri Lankan Vanilla Beans Grade A Gourmet, 15-16 cm, 250g pack. Locally produced Ceylon vanilla for baking and desserts.</t>
  </si>
  <si>
    <t>vanilla-beans-grade-a-gourmet-15-16-cm-250g</t>
  </si>
  <si>
    <t>Vanilla Beans Grade A Gourmet 15-16 cm – 500g Pack | Sri Lanka</t>
  </si>
  <si>
    <t>Buy Vanilla Beans Grade A Gourmet, 15-16 cm, in a 500g pack from a local Sri Lankan vanilla producer. These Ceylon vanilla beans are classified as Grade A Gourmet based on 25–30% moisture and are offered in a convenient pack for baking, ice cream, desserts and homemade vanilla extract. Grown and cured in Sri Lanka, these whole vanilla pods are suitable for home cooks, bakers and businesses. Bean length and approximate weight can vary naturally between pods; see the pack weight estimate and price listed for this selection.</t>
  </si>
  <si>
    <t>Buy Sri Lankan Vanilla Beans Grade A Gourmet, 15-16 cm, 500g pack. Locally produced Ceylon vanilla for baking and desserts.</t>
  </si>
  <si>
    <t>vanilla-beans-grade-a-gourmet-15-16-cm-500g</t>
  </si>
  <si>
    <t>Vanilla Beans Grade A Gourmet 15-16 cm – 1000g Pack | Sri Lanka</t>
  </si>
  <si>
    <t>Buy Vanilla Beans Grade A Gourmet, 15-16 cm, in a 1000g pack from a local Sri Lankan vanilla producer. These Ceylon vanilla beans are classified as Grade A Gourmet based on 25–30% moisture and are offered in a convenient pack for baking, ice cream, desserts and homemade vanilla extract. Grown and cured in Sri Lanka, these whole vanilla pods are suitable for home cooks, bakers and businesses. Bean length and approximate weight can vary naturally between pods; see the pack weight estimate and price listed for this selection.</t>
  </si>
  <si>
    <t>Buy Sri Lankan Vanilla Beans Grade A Gourmet, 15-16 cm, 1000g pack. Locally produced Ceylon vanilla for baking and desserts.</t>
  </si>
  <si>
    <t>vanilla-beans-grade-a-gourmet-15-16-cm-1000g</t>
  </si>
  <si>
    <t>Vanilla Beans Grade A Gourmet Under 15 cm – 50g Pack | Sri Lanka</t>
  </si>
  <si>
    <t>Buy Vanilla Beans Grade A Gourmet, under 15 cm, in a 50g pack from a local Sri Lankan vanilla producer. These Ceylon vanilla beans are classified as Grade A Gourmet based on 25–30% moisture and are offered in a convenient pack for baking, ice cream, desserts and homemade vanilla extract. Grown and cured in Sri Lanka, these whole vanilla pods are suitable for home cooks, bakers and businesses. Bean length and approximate weight can vary naturally between pods; see the pack weight estimate and price listed for this selection.</t>
  </si>
  <si>
    <t>Buy Sri Lankan Vanilla Beans Grade A Gourmet, under 15 cm, 50g pack. Locally produced Ceylon vanilla for baking and desserts.</t>
  </si>
  <si>
    <t>vanilla-beans-grade-a-gourmet-under-15-cm-50g</t>
  </si>
  <si>
    <t>Vanilla Beans Grade A Gourmet Under 15 cm – 100g Pack | Sri Lanka</t>
  </si>
  <si>
    <t>Buy Vanilla Beans Grade A Gourmet, under 15 cm, in a 100g pack from a local Sri Lankan vanilla producer. These Ceylon vanilla beans are classified as Grade A Gourmet based on 25–30% moisture and are offered in a convenient pack for baking, ice cream, desserts and homemade vanilla extract. Grown and cured in Sri Lanka, these whole vanilla pods are suitable for home cooks, bakers and businesses. Bean length and approximate weight can vary naturally between pods; see the pack weight estimate and price listed for this selection.</t>
  </si>
  <si>
    <t>Buy Sri Lankan Vanilla Beans Grade A Gourmet, under 15 cm, 100g pack. Locally produced Ceylon vanilla for baking and desserts.</t>
  </si>
  <si>
    <t>vanilla-beans-grade-a-gourmet-under-15-cm-100g</t>
  </si>
  <si>
    <t>Vanilla Beans Grade A Gourmet Under 15 cm – 250g Pack | Sri Lanka</t>
  </si>
  <si>
    <t>Buy Vanilla Beans Grade A Gourmet, under 15 cm, in a 250g pack from a local Sri Lankan vanilla producer. These Ceylon vanilla beans are classified as Grade A Gourmet based on 25–30% moisture and are offered in a convenient pack for baking, ice cream, desserts and homemade vanilla extract. Grown and cured in Sri Lanka, these whole vanilla pods are suitable for home cooks, bakers and businesses. Bean length and approximate weight can vary naturally between pods; see the pack weight estimate and price listed for this selection.</t>
  </si>
  <si>
    <t>Buy Sri Lankan Vanilla Beans Grade A Gourmet, under 15 cm, 250g pack. Locally produced Ceylon vanilla for baking and desserts.</t>
  </si>
  <si>
    <t>vanilla-beans-grade-a-gourmet-under-15-cm-250g</t>
  </si>
  <si>
    <t>Vanilla Beans Grade A Gourmet Under 15 cm – 500g Pack | Sri Lanka</t>
  </si>
  <si>
    <t>Buy Vanilla Beans Grade A Gourmet, under 15 cm, in a 500g pack from a local Sri Lankan vanilla producer. These Ceylon vanilla beans are classified as Grade A Gourmet based on 25–30% moisture and are offered in a convenient pack for baking, ice cream, desserts and homemade vanilla extract. Grown and cured in Sri Lanka, these whole vanilla pods are suitable for home cooks, bakers and businesses. Bean length and approximate weight can vary naturally between pods; see the pack weight estimate and price listed for this selection.</t>
  </si>
  <si>
    <t>Buy Sri Lankan Vanilla Beans Grade A Gourmet, under 15 cm, 500g pack. Locally produced Ceylon vanilla for baking and desserts.</t>
  </si>
  <si>
    <t>vanilla-beans-grade-a-gourmet-under-15-cm-500g</t>
  </si>
  <si>
    <t>Vanilla Beans Grade A Gourmet Under 15 cm – 1000g Pack | Sri Lanka</t>
  </si>
  <si>
    <t>Buy Vanilla Beans Grade A Gourmet, under 15 cm, in a 1000g pack from a local Sri Lankan vanilla producer. These Ceylon vanilla beans are classified as Grade A Gourmet based on 25–30% moisture and are offered in a convenient pack for baking, ice cream, desserts and homemade vanilla extract. Grown and cured in Sri Lanka, these whole vanilla pods are suitable for home cooks, bakers and businesses. Bean length and approximate weight can vary naturally between pods; see the pack weight estimate and price listed for this selection.</t>
  </si>
  <si>
    <t>Buy Sri Lankan Vanilla Beans Grade A Gourmet, under 15 cm, 1000g pack. Locally produced Ceylon vanilla for baking and desserts.</t>
  </si>
  <si>
    <t>vanilla-beans-grade-a-gourmet-under-15-cm-1000g</t>
  </si>
  <si>
    <t>Vanilla Beans Grade B Extract Grade Over 17 cm – 50g Pack | Sri Lanka</t>
  </si>
  <si>
    <t>Buy Vanilla Beans Grade B Extract Grade, over 17 cm, in a 50g pack from a local Sri Lankan vanilla producer. These Ceylon vanilla beans are classified as Grade B Extract Grade based on 15–25% moisture and are offered in a convenient pack for homemade vanilla extract, baking, infusions and food preparation. Grown and cured in Sri Lanka, these whole vanilla pods are suitable for home cooks, bakers and businesses. Bean length and approximate weight can vary naturally between pods; see the pack weight estimate and price listed for this selection.</t>
  </si>
  <si>
    <t>Buy Sri Lankan Vanilla Beans Grade B Extract Grade, over 17 cm, 50g pack. Locally produced Ceylon vanilla for extract and baking.</t>
  </si>
  <si>
    <t>vanilla-beans-grade-b-extract-over-17-cm-50g</t>
  </si>
  <si>
    <t>Vanilla Beans Grade B Extract Grade Over 17 cm – 100g Pack | Sri Lanka</t>
  </si>
  <si>
    <t>Buy Vanilla Beans Grade B Extract Grade, over 17 cm, in a 100g pack from a local Sri Lankan vanilla producer. These Ceylon vanilla beans are classified as Grade B Extract Grade based on 15–25% moisture and are offered in a convenient pack for homemade vanilla extract, baking, infusions and food preparation. Grown and cured in Sri Lanka, these whole vanilla pods are suitable for home cooks, bakers and businesses. Bean length and approximate weight can vary naturally between pods; see the pack weight estimate and price listed for this selection.</t>
  </si>
  <si>
    <t>Buy Sri Lankan Vanilla Beans Grade B Extract Grade, over 17 cm, 100g pack. Locally produced Ceylon vanilla for extract and baking.</t>
  </si>
  <si>
    <t>vanilla-beans-grade-b-extract-over-17-cm-100g</t>
  </si>
  <si>
    <t>Vanilla Beans Grade B Extract Grade Over 17 cm – 250g Pack | Sri Lanka</t>
  </si>
  <si>
    <t>Buy Vanilla Beans Grade B Extract Grade, over 17 cm, in a 250g pack from a local Sri Lankan vanilla producer. These Ceylon vanilla beans are classified as Grade B Extract Grade based on 15–25% moisture and are offered in a convenient pack for homemade vanilla extract, baking, infusions and food preparation. Grown and cured in Sri Lanka, these whole vanilla pods are suitable for home cooks, bakers and businesses. Bean length and approximate weight can vary naturally between pods; see the pack weight estimate and price listed for this selection.</t>
  </si>
  <si>
    <t>Buy Sri Lankan Vanilla Beans Grade B Extract Grade, over 17 cm, 250g pack. Locally produced Ceylon vanilla for extract and baking.</t>
  </si>
  <si>
    <t>vanilla-beans-grade-b-extract-over-17-cm-250g</t>
  </si>
  <si>
    <t>Vanilla Beans Grade B Extract Grade Over 17 cm – 500g Pack | Sri Lanka</t>
  </si>
  <si>
    <t>Buy Vanilla Beans Grade B Extract Grade, over 17 cm, in a 500g pack from a local Sri Lankan vanilla producer. These Ceylon vanilla beans are classified as Grade B Extract Grade based on 15–25% moisture and are offered in a convenient pack for homemade vanilla extract, baking, infusions and food preparation. Grown and cured in Sri Lanka, these whole vanilla pods are suitable for home cooks, bakers and businesses. Bean length and approximate weight can vary naturally between pods; see the pack weight estimate and price listed for this selection.</t>
  </si>
  <si>
    <t>Buy Sri Lankan Vanilla Beans Grade B Extract Grade, over 17 cm, 500g pack. Locally produced Ceylon vanilla for extract and baking.</t>
  </si>
  <si>
    <t>vanilla-beans-grade-b-extract-over-17-cm-500g</t>
  </si>
  <si>
    <t>Vanilla Beans Grade B Extract Grade Over 17 cm – 1000g Pack | Sri Lanka</t>
  </si>
  <si>
    <t>Buy Vanilla Beans Grade B Extract Grade, over 17 cm, in a 1000g pack from a local Sri Lankan vanilla producer. These Ceylon vanilla beans are classified as Grade B Extract Grade based on 15–25% moisture and are offered in a convenient pack for homemade vanilla extract, baking, infusions and food preparation. Grown and cured in Sri Lanka, these whole vanilla pods are suitable for home cooks, bakers and businesses. Bean length and approximate weight can vary naturally between pods; see the pack weight estimate and price listed for this selection.</t>
  </si>
  <si>
    <t>Buy Sri Lankan Vanilla Beans Grade B Extract Grade, over 17 cm, 1000g pack. Locally produced Ceylon vanilla for extract and baking.</t>
  </si>
  <si>
    <t>vanilla-beans-grade-b-extract-over-17-cm-1000g</t>
  </si>
  <si>
    <t>Vanilla Beans Grade B Extract Grade 16-17 cm – 50g Pack | Sri Lanka</t>
  </si>
  <si>
    <t>Buy Vanilla Beans Grade B Extract Grade, 16-17 cm, in a 50g pack from a local Sri Lankan vanilla producer. These Ceylon vanilla beans are classified as Grade B Extract Grade based on 15–25% moisture and are offered in a convenient pack for homemade vanilla extract, baking, infusions and food preparation. Grown and cured in Sri Lanka, these whole vanilla pods are suitable for home cooks, bakers and businesses. Bean length and approximate weight can vary naturally between pods; see the pack weight estimate and price listed for this selection.</t>
  </si>
  <si>
    <t>Buy Sri Lankan Vanilla Beans Grade B Extract Grade, 16-17 cm, 50g pack. Locally produced Ceylon vanilla for extract and baking.</t>
  </si>
  <si>
    <t>vanilla-beans-grade-b-extract-16-17-cm-50g</t>
  </si>
  <si>
    <t>Vanilla Beans Grade B Extract Grade 16-17 cm – 100g Pack | Sri Lanka</t>
  </si>
  <si>
    <t>Buy Vanilla Beans Grade B Extract Grade, 16-17 cm, in a 100g pack from a local Sri Lankan vanilla producer. These Ceylon vanilla beans are classified as Grade B Extract Grade based on 15–25% moisture and are offered in a convenient pack for homemade vanilla extract, baking, infusions and food preparation. Grown and cured in Sri Lanka, these whole vanilla pods are suitable for home cooks, bakers and businesses. Bean length and approximate weight can vary naturally between pods; see the pack weight estimate and price listed for this selection.</t>
  </si>
  <si>
    <t>Buy Sri Lankan Vanilla Beans Grade B Extract Grade, 16-17 cm, 100g pack. Locally produced Ceylon vanilla for extract and baking.</t>
  </si>
  <si>
    <t>vanilla-beans-grade-b-extract-16-17-cm-100g</t>
  </si>
  <si>
    <t>Vanilla Beans Grade B Extract Grade 16-17 cm – 250g Pack | Sri Lanka</t>
  </si>
  <si>
    <t>Buy Vanilla Beans Grade B Extract Grade, 16-17 cm, in a 250g pack from a local Sri Lankan vanilla producer. These Ceylon vanilla beans are classified as Grade B Extract Grade based on 15–25% moisture and are offered in a convenient pack for homemade vanilla extract, baking, infusions and food preparation. Grown and cured in Sri Lanka, these whole vanilla pods are suitable for home cooks, bakers and businesses. Bean length and approximate weight can vary naturally between pods; see the pack weight estimate and price listed for this selection.</t>
  </si>
  <si>
    <t>Buy Sri Lankan Vanilla Beans Grade B Extract Grade, 16-17 cm, 250g pack. Locally produced Ceylon vanilla for extract and baking.</t>
  </si>
  <si>
    <t>vanilla-beans-grade-b-extract-16-17-cm-250g</t>
  </si>
  <si>
    <t>Vanilla Beans Grade B Extract Grade 16-17 cm – 500g Pack | Sri Lanka</t>
  </si>
  <si>
    <t>Buy Vanilla Beans Grade B Extract Grade, 16-17 cm, in a 500g pack from a local Sri Lankan vanilla producer. These Ceylon vanilla beans are classified as Grade B Extract Grade based on 15–25% moisture and are offered in a convenient pack for homemade vanilla extract, baking, infusions and food preparation. Grown and cured in Sri Lanka, these whole vanilla pods are suitable for home cooks, bakers and businesses. Bean length and approximate weight can vary naturally between pods; see the pack weight estimate and price listed for this selection.</t>
  </si>
  <si>
    <t>Buy Sri Lankan Vanilla Beans Grade B Extract Grade, 16-17 cm, 500g pack. Locally produced Ceylon vanilla for extract and baking.</t>
  </si>
  <si>
    <t>vanilla-beans-grade-b-extract-16-17-cm-500g</t>
  </si>
  <si>
    <t>Vanilla Beans Grade B Extract Grade 16-17 cm – 1000g Pack | Sri Lanka</t>
  </si>
  <si>
    <t>Buy Vanilla Beans Grade B Extract Grade, 16-17 cm, in a 1000g pack from a local Sri Lankan vanilla producer. These Ceylon vanilla beans are classified as Grade B Extract Grade based on 15–25% moisture and are offered in a convenient pack for homemade vanilla extract, baking, infusions and food preparation. Grown and cured in Sri Lanka, these whole vanilla pods are suitable for home cooks, bakers and businesses. Bean length and approximate weight can vary naturally between pods; see the pack weight estimate and price listed for this selection.</t>
  </si>
  <si>
    <t>Buy Sri Lankan Vanilla Beans Grade B Extract Grade, 16-17 cm, 1000g pack. Locally produced Ceylon vanilla for extract and baking.</t>
  </si>
  <si>
    <t>vanilla-beans-grade-b-extract-16-17-cm-1000g</t>
  </si>
  <si>
    <t>Vanilla Beans Grade B Extract Grade 15-16 cm – 50g Pack | Sri Lanka</t>
  </si>
  <si>
    <t>Buy Vanilla Beans Grade B Extract Grade, 15-16 cm, in a 50g pack from a local Sri Lankan vanilla producer. These Ceylon vanilla beans are classified as Grade B Extract Grade based on 15–25% moisture and are offered in a convenient pack for homemade vanilla extract, baking, infusions and food preparation. Grown and cured in Sri Lanka, these whole vanilla pods are suitable for home cooks, bakers and businesses. Bean length and approximate weight can vary naturally between pods; see the pack weight estimate and price listed for this selection.</t>
  </si>
  <si>
    <t>Buy Sri Lankan Vanilla Beans Grade B Extract Grade, 15-16 cm, 50g pack. Locally produced Ceylon vanilla for extract and baking.</t>
  </si>
  <si>
    <t>vanilla-beans-grade-b-extract-15-16-cm-50g</t>
  </si>
  <si>
    <t>Vanilla Beans Grade B Extract Grade 15-16 cm – 100g Pack | Sri Lanka</t>
  </si>
  <si>
    <t>Buy Vanilla Beans Grade B Extract Grade, 15-16 cm, in a 100g pack from a local Sri Lankan vanilla producer. These Ceylon vanilla beans are classified as Grade B Extract Grade based on 15–25% moisture and are offered in a convenient pack for homemade vanilla extract, baking, infusions and food preparation. Grown and cured in Sri Lanka, these whole vanilla pods are suitable for home cooks, bakers and businesses. Bean length and approximate weight can vary naturally between pods; see the pack weight estimate and price listed for this selection.</t>
  </si>
  <si>
    <t>Buy Sri Lankan Vanilla Beans Grade B Extract Grade, 15-16 cm, 100g pack. Locally produced Ceylon vanilla for extract and baking.</t>
  </si>
  <si>
    <t>vanilla-beans-grade-b-extract-15-16-cm-100g</t>
  </si>
  <si>
    <t>Vanilla Beans Grade B Extract Grade 15-16 cm – 250g Pack | Sri Lanka</t>
  </si>
  <si>
    <t>Buy Vanilla Beans Grade B Extract Grade, 15-16 cm, in a 250g pack from a local Sri Lankan vanilla producer. These Ceylon vanilla beans are classified as Grade B Extract Grade based on 15–25% moisture and are offered in a convenient pack for homemade vanilla extract, baking, infusions and food preparation. Grown and cured in Sri Lanka, these whole vanilla pods are suitable for home cooks, bakers and businesses. Bean length and approximate weight can vary naturally between pods; see the pack weight estimate and price listed for this selection.</t>
  </si>
  <si>
    <t>Buy Sri Lankan Vanilla Beans Grade B Extract Grade, 15-16 cm, 250g pack. Locally produced Ceylon vanilla for extract and baking.</t>
  </si>
  <si>
    <t>vanilla-beans-grade-b-extract-15-16-cm-250g</t>
  </si>
  <si>
    <t>Vanilla Beans Grade B Extract Grade 15-16 cm – 500g Pack | Sri Lanka</t>
  </si>
  <si>
    <t>Buy Vanilla Beans Grade B Extract Grade, 15-16 cm, in a 500g pack from a local Sri Lankan vanilla producer. These Ceylon vanilla beans are classified as Grade B Extract Grade based on 15–25% moisture and are offered in a convenient pack for homemade vanilla extract, baking, infusions and food preparation. Grown and cured in Sri Lanka, these whole vanilla pods are suitable for home cooks, bakers and businesses. Bean length and approximate weight can vary naturally between pods; see the pack weight estimate and price listed for this selection.</t>
  </si>
  <si>
    <t>Buy Sri Lankan Vanilla Beans Grade B Extract Grade, 15-16 cm, 500g pack. Locally produced Ceylon vanilla for extract and baking.</t>
  </si>
  <si>
    <t>vanilla-beans-grade-b-extract-15-16-cm-500g</t>
  </si>
  <si>
    <t>Vanilla Beans Grade B Extract Grade 15-16 cm – 1000g Pack | Sri Lanka</t>
  </si>
  <si>
    <t>Buy Vanilla Beans Grade B Extract Grade, 15-16 cm, in a 1000g pack from a local Sri Lankan vanilla producer. These Ceylon vanilla beans are classified as Grade B Extract Grade based on 15–25% moisture and are offered in a convenient pack for homemade vanilla extract, baking, infusions and food preparation. Grown and cured in Sri Lanka, these whole vanilla pods are suitable for home cooks, bakers and businesses. Bean length and approximate weight can vary naturally between pods; see the pack weight estimate and price listed for this selection.</t>
  </si>
  <si>
    <t>Buy Sri Lankan Vanilla Beans Grade B Extract Grade, 15-16 cm, 1000g pack. Locally produced Ceylon vanilla for extract and baking.</t>
  </si>
  <si>
    <t>vanilla-beans-grade-b-extract-15-16-cm-1000g</t>
  </si>
  <si>
    <t>Vanilla Beans Grade B Extract Grade Under 15 cm – 50g Pack | Sri Lanka</t>
  </si>
  <si>
    <t>Buy Vanilla Beans Grade B Extract Grade, under 15 cm, in a 50g pack from a local Sri Lankan vanilla producer. These Ceylon vanilla beans are classified as Grade B Extract Grade based on 15–25% moisture and are offered in a convenient pack for homemade vanilla extract, baking, infusions and food preparation. Grown and cured in Sri Lanka, these whole vanilla pods are suitable for home cooks, bakers and businesses. Bean length and approximate weight can vary naturally between pods; see the pack weight estimate and price listed for this selection.</t>
  </si>
  <si>
    <t>Buy Sri Lankan Vanilla Beans Grade B Extract Grade, under 15 cm, 50g pack. Locally produced Ceylon vanilla for extract and baking.</t>
  </si>
  <si>
    <t>vanilla-beans-grade-b-extract-under-15-cm-50g</t>
  </si>
  <si>
    <t>Vanilla Beans Grade B Extract Grade Under 15 cm – 100g Pack | Sri Lanka</t>
  </si>
  <si>
    <t>Buy Vanilla Beans Grade B Extract Grade, under 15 cm, in a 100g pack from a local Sri Lankan vanilla producer. These Ceylon vanilla beans are classified as Grade B Extract Grade based on 15–25% moisture and are offered in a convenient pack for homemade vanilla extract, baking, infusions and food preparation. Grown and cured in Sri Lanka, these whole vanilla pods are suitable for home cooks, bakers and businesses. Bean length and approximate weight can vary naturally between pods; see the pack weight estimate and price listed for this selection.</t>
  </si>
  <si>
    <t>Buy Sri Lankan Vanilla Beans Grade B Extract Grade, under 15 cm, 100g pack. Locally produced Ceylon vanilla for extract and baking.</t>
  </si>
  <si>
    <t>vanilla-beans-grade-b-extract-under-15-cm-100g</t>
  </si>
  <si>
    <t>Vanilla Beans Grade B Extract Grade Under 15 cm – 250g Pack | Sri Lanka</t>
  </si>
  <si>
    <t>Buy Vanilla Beans Grade B Extract Grade, under 15 cm, in a 250g pack from a local Sri Lankan vanilla producer. These Ceylon vanilla beans are classified as Grade B Extract Grade based on 15–25% moisture and are offered in a convenient pack for homemade vanilla extract, baking, infusions and food preparation. Grown and cured in Sri Lanka, these whole vanilla pods are suitable for home cooks, bakers and businesses. Bean length and approximate weight can vary naturally between pods; see the pack weight estimate and price listed for this selection.</t>
  </si>
  <si>
    <t>Buy Sri Lankan Vanilla Beans Grade B Extract Grade, under 15 cm, 250g pack. Locally produced Ceylon vanilla for extract and baking.</t>
  </si>
  <si>
    <t>vanilla-beans-grade-b-extract-under-15-cm-250g</t>
  </si>
  <si>
    <t>Vanilla Beans Grade B Extract Grade Under 15 cm – 500g Pack | Sri Lanka</t>
  </si>
  <si>
    <t>Buy Vanilla Beans Grade B Extract Grade, under 15 cm, in a 500g pack from a local Sri Lankan vanilla producer. These Ceylon vanilla beans are classified as Grade B Extract Grade based on 15–25% moisture and are offered in a convenient pack for homemade vanilla extract, baking, infusions and food preparation. Grown and cured in Sri Lanka, these whole vanilla pods are suitable for home cooks, bakers and businesses. Bean length and approximate weight can vary naturally between pods; see the pack weight estimate and price listed for this selection.</t>
  </si>
  <si>
    <t>Buy Sri Lankan Vanilla Beans Grade B Extract Grade, under 15 cm, 500g pack. Locally produced Ceylon vanilla for extract and baking.</t>
  </si>
  <si>
    <t>vanilla-beans-grade-b-extract-under-15-cm-500g</t>
  </si>
  <si>
    <t>Vanilla Beans Grade B Extract Grade Under 15 cm – 1000g Pack | Sri Lanka</t>
  </si>
  <si>
    <t>Buy Vanilla Beans Grade B Extract Grade, under 15 cm, in a 1000g pack from a local Sri Lankan vanilla producer. These Ceylon vanilla beans are classified as Grade B Extract Grade based on 15–25% moisture and are offered in a convenient pack for homemade vanilla extract, baking, infusions and food preparation. Grown and cured in Sri Lanka, these whole vanilla pods are suitable for home cooks, bakers and businesses. Bean length and approximate weight can vary naturally between pods; see the pack weight estimate and price listed for this selection.</t>
  </si>
  <si>
    <t>Buy Sri Lankan Vanilla Beans Grade B Extract Grade, under 15 cm, 1000g pack. Locally produced Ceylon vanilla for extract and baking.</t>
  </si>
  <si>
    <t>vanilla-beans-grade-b-extract-under-15-cm-1000g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</si>
</sst>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quot;Rs &quot;#,##0"/>
  </numFmts>
  <fonts count="7" x14ac:knownFonts="1">
    <font>
      <sz val="11"/>
      <color theme="1"/>
      <name val="Calibri"/>
      <family val="2"/>
      <scheme val="minor"/>
    </font>
    <font>
      <b/>
      <sz val="11"/>
      <color rgb="FFFFFFFF"/>
      <name val="Calibri"/>
    </font>
    <font>
      <sz val="10"/>
      <color rgb="FF33483A"/>
      <name val="Aptos"/>
    </font>
    <font>
      <sz val="10"/>
      <color rgb="FF1856A3"/>
      <name val="Aptos"/>
    </font>
    <font>
      <sz val="10"/>
      <color rgb="FF000000"/>
      <name val="Aptos"/>
    </font>
    <font>
      <sz val="10"/>
      <color rgb="FF223E30"/>
      <name val="Aptos"/>
    </font>
    <font>
      <sz val="11"/>
      <color theme="1"/>
      <name val="Calibri"/>
      <family val="2"/>
      <scheme val="minor"/>
    </font>
  </fonts>
  <fills count="7">
    <fill>
      <patternFill patternType="none"/>
    </fill>
    <fill>
      <patternFill patternType="gray125"/>
    </fill>
    <fill>
      <patternFill patternType="solid">
        <fgColor rgb="FF164632"/>
      </patternFill>
    </fill>
    <fill>
      <patternFill patternType="solid">
        <fgColor rgb="FFEDF5EF"/>
      </patternFill>
    </fill>
    <fill>
      <patternFill patternType="solid">
        <fgColor rgb="FFFFFFFF"/>
      </patternFill>
    </fill>
    <fill>
      <patternFill patternType="solid">
        <fgColor rgb="FFEDF6EE"/>
      </patternFill>
    </fill>
    <fill>
      <patternFill patternType="solid">
        <fgColor theme="8" tint="0.59999389629810485"/>
        <bgColor indexed="64"/>
      </patternFill>
    </fill>
  </fills>
  <borders count="1">
    <border>
      <left/>
      <right/>
      <top/>
      <bottom/>
      <diagonal/>
    </border>
  </borders>
  <cellStyleXfs count="2">
    <xf numFmtId="0" fontId="0" fillId="0" borderId="0"/>
    <xf numFmtId="43" fontId="6" fillId="0" borderId="0" applyFont="0" applyFill="0" applyBorder="0" applyAlignment="0" applyProtection="0"/>
  </cellStyleXfs>
  <cellXfs count="37">
    <xf numFmtId="0" fontId="0" fillId="0" borderId="0" xfId="0"/>
    <xf numFmtId="0" fontId="1" fillId="2" borderId="0" xfId="0" applyFont="1" applyFill="1" applyAlignment="1">
      <alignment vertical="center" wrapText="1"/>
    </xf>
    <xf numFmtId="0" fontId="2" fillId="3" borderId="0" xfId="0" applyFont="1" applyFill="1"/>
    <xf numFmtId="0" fontId="3" fillId="3" borderId="0" xfId="0" applyFont="1" applyFill="1"/>
    <xf numFmtId="0" fontId="2" fillId="4" borderId="0" xfId="0" applyFont="1" applyFill="1"/>
    <xf numFmtId="0" fontId="3" fillId="4" borderId="0" xfId="0" applyFont="1" applyFill="1"/>
    <xf numFmtId="9" fontId="3" fillId="3" borderId="0" xfId="0" applyNumberFormat="1" applyFont="1" applyFill="1"/>
    <xf numFmtId="9" fontId="3" fillId="4" borderId="0" xfId="0" applyNumberFormat="1" applyFont="1" applyFill="1"/>
    <xf numFmtId="0" fontId="4" fillId="3" borderId="0" xfId="0" applyFont="1" applyFill="1"/>
    <xf numFmtId="0" fontId="4" fillId="4" borderId="0" xfId="0" applyFont="1" applyFill="1"/>
    <xf numFmtId="9" fontId="4" fillId="3" borderId="0" xfId="0" applyNumberFormat="1" applyFont="1" applyFill="1"/>
    <xf numFmtId="164" fontId="4" fillId="3" borderId="0" xfId="0" applyNumberFormat="1" applyFont="1" applyFill="1"/>
    <xf numFmtId="9" fontId="4" fillId="4" borderId="0" xfId="0" applyNumberFormat="1" applyFont="1" applyFill="1"/>
    <xf numFmtId="164" fontId="4" fillId="4" borderId="0" xfId="0" applyNumberFormat="1" applyFont="1" applyFill="1"/>
    <xf numFmtId="0" fontId="1" fillId="2" borderId="0" xfId="0" applyFont="1" applyFill="1" applyAlignment="1">
      <alignment wrapText="1"/>
    </xf>
    <xf numFmtId="0" fontId="5" fillId="5" borderId="0" xfId="0" applyFont="1" applyFill="1" applyAlignment="1">
      <alignment vertical="top" wrapText="1"/>
    </xf>
    <xf numFmtId="0" fontId="5" fillId="4" borderId="0" xfId="0" applyFont="1" applyFill="1" applyAlignment="1">
      <alignment vertical="top" wrapText="1"/>
    </xf>
    <xf numFmtId="0" fontId="1" fillId="2" borderId="0" xfId="0" applyFont="1" applyFill="1" applyAlignment="1">
      <alignment horizontal="left" vertical="top" wrapText="1"/>
    </xf>
    <xf numFmtId="0" fontId="0" fillId="0" borderId="0" xfId="0" applyAlignment="1">
      <alignment horizontal="left" vertical="top"/>
    </xf>
    <xf numFmtId="0" fontId="4" fillId="3" borderId="0" xfId="0" applyFont="1" applyFill="1" applyAlignment="1">
      <alignment horizontal="left" vertical="top"/>
    </xf>
    <xf numFmtId="0" fontId="3" fillId="3" borderId="0" xfId="0" applyFont="1" applyFill="1" applyAlignment="1">
      <alignment horizontal="left" vertical="top"/>
    </xf>
    <xf numFmtId="164" fontId="4" fillId="3" borderId="0" xfId="0" applyNumberFormat="1" applyFont="1" applyFill="1" applyAlignment="1">
      <alignment horizontal="left" vertical="top"/>
    </xf>
    <xf numFmtId="0" fontId="5" fillId="5" borderId="0" xfId="0" applyFont="1" applyFill="1" applyAlignment="1">
      <alignment horizontal="left" vertical="top" wrapText="1"/>
    </xf>
    <xf numFmtId="0" fontId="4" fillId="4" borderId="0" xfId="0" applyFont="1" applyFill="1" applyAlignment="1">
      <alignment horizontal="left" vertical="top"/>
    </xf>
    <xf numFmtId="0" fontId="3" fillId="4" borderId="0" xfId="0" applyFont="1" applyFill="1" applyAlignment="1">
      <alignment horizontal="left" vertical="top"/>
    </xf>
    <xf numFmtId="164" fontId="4" fillId="4" borderId="0" xfId="0" applyNumberFormat="1" applyFont="1" applyFill="1" applyAlignment="1">
      <alignment horizontal="left" vertical="top"/>
    </xf>
    <xf numFmtId="0" fontId="5" fillId="4" borderId="0" xfId="0" applyFont="1" applyFill="1" applyAlignment="1">
      <alignment horizontal="left" vertical="top" wrapText="1"/>
    </xf>
    <xf numFmtId="0" fontId="4" fillId="6" borderId="0" xfId="0" applyFont="1" applyFill="1" applyAlignment="1">
      <alignment horizontal="left" vertical="top"/>
    </xf>
    <xf numFmtId="0" fontId="3" fillId="6" borderId="0" xfId="0" applyFont="1" applyFill="1" applyAlignment="1">
      <alignment horizontal="left" vertical="top"/>
    </xf>
    <xf numFmtId="164" fontId="4" fillId="6" borderId="0" xfId="0" applyNumberFormat="1" applyFont="1" applyFill="1" applyAlignment="1">
      <alignment horizontal="left" vertical="top"/>
    </xf>
    <xf numFmtId="0" fontId="5" fillId="6" borderId="0" xfId="0" applyFont="1" applyFill="1" applyAlignment="1">
      <alignment horizontal="left" vertical="top" wrapText="1"/>
    </xf>
    <xf numFmtId="0" fontId="0" fillId="6" borderId="0" xfId="0" applyFill="1" applyAlignment="1">
      <alignment horizontal="left" vertical="top"/>
    </xf>
    <xf numFmtId="43" fontId="1" fillId="2" borderId="0" xfId="1" applyFont="1" applyFill="1" applyAlignment="1">
      <alignment horizontal="left" vertical="top" wrapText="1"/>
    </xf>
    <xf numFmtId="43" fontId="4" fillId="6" borderId="0" xfId="1" applyFont="1" applyFill="1" applyAlignment="1">
      <alignment horizontal="left" vertical="top"/>
    </xf>
    <xf numFmtId="43" fontId="4" fillId="3" borderId="0" xfId="1" applyFont="1" applyFill="1" applyAlignment="1">
      <alignment horizontal="left" vertical="top"/>
    </xf>
    <xf numFmtId="43" fontId="4" fillId="4" borderId="0" xfId="1" applyFont="1" applyFill="1" applyAlignment="1">
      <alignment horizontal="left" vertical="top"/>
    </xf>
    <xf numFmtId="43" fontId="0" fillId="0" borderId="0" xfId="1" applyFont="1" applyAlignment="1">
      <alignment horizontal="left" vertical="top"/>
    </xf>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2"/>
  <sheetViews>
    <sheetView showGridLines="0" workbookViewId="0">
      <pane xSplit="1" ySplit="1" topLeftCell="B2" activePane="bottomRight" state="frozen"/>
      <selection pane="topRight"/>
      <selection pane="bottomLeft"/>
      <selection pane="bottomRight"/>
    </sheetView>
  </sheetViews>
  <sheetFormatPr defaultRowHeight="14.4" x14ac:dyDescent="0.3"/>
  <cols>
    <col min="1" max="1" width="75" customWidth="1"/>
    <col min="2" max="2" width="18" customWidth="1"/>
    <col min="3" max="3" width="55" customWidth="1"/>
  </cols>
  <sheetData>
    <row r="1" spans="1:3" ht="31.95" customHeight="1" x14ac:dyDescent="0.3">
      <c r="A1" s="1" t="s">
        <v>0</v>
      </c>
      <c r="B1" s="1" t="s">
        <v>1</v>
      </c>
      <c r="C1" s="1" t="s">
        <v>2</v>
      </c>
    </row>
    <row r="2" spans="1:3" x14ac:dyDescent="0.3">
      <c r="A2" s="2" t="s">
        <v>3</v>
      </c>
      <c r="B2" s="3">
        <v>200</v>
      </c>
      <c r="C2" s="2" t="s">
        <v>4</v>
      </c>
    </row>
    <row r="3" spans="1:3" x14ac:dyDescent="0.3">
      <c r="A3" s="4" t="s">
        <v>5</v>
      </c>
      <c r="B3" s="5">
        <v>250</v>
      </c>
      <c r="C3" s="4" t="s">
        <v>6</v>
      </c>
    </row>
    <row r="4" spans="1:3" x14ac:dyDescent="0.3">
      <c r="A4" s="2" t="s">
        <v>7</v>
      </c>
      <c r="B4" s="3">
        <v>330</v>
      </c>
      <c r="C4" s="2" t="s">
        <v>6</v>
      </c>
    </row>
    <row r="5" spans="1:3" x14ac:dyDescent="0.3">
      <c r="A5" s="4" t="s">
        <v>8</v>
      </c>
      <c r="B5" s="5">
        <v>290</v>
      </c>
      <c r="C5" s="4" t="s">
        <v>9</v>
      </c>
    </row>
    <row r="6" spans="1:3" x14ac:dyDescent="0.3">
      <c r="A6" s="2" t="s">
        <v>10</v>
      </c>
      <c r="B6" s="6">
        <v>0.25</v>
      </c>
      <c r="C6" s="2" t="s">
        <v>11</v>
      </c>
    </row>
    <row r="7" spans="1:3" x14ac:dyDescent="0.3">
      <c r="A7" s="4" t="s">
        <v>12</v>
      </c>
      <c r="B7" s="7">
        <v>0.25</v>
      </c>
      <c r="C7" s="4" t="s">
        <v>11</v>
      </c>
    </row>
    <row r="8" spans="1:3" x14ac:dyDescent="0.3">
      <c r="A8" s="2" t="s">
        <v>13</v>
      </c>
      <c r="B8" s="3">
        <v>5</v>
      </c>
      <c r="C8" s="2" t="s">
        <v>14</v>
      </c>
    </row>
    <row r="10" spans="1:3" x14ac:dyDescent="0.3">
      <c r="A10" t="s">
        <v>15</v>
      </c>
    </row>
    <row r="11" spans="1:3" x14ac:dyDescent="0.3">
      <c r="A11" t="s">
        <v>16</v>
      </c>
    </row>
    <row r="12" spans="1:3" x14ac:dyDescent="0.3">
      <c r="A12" t="s">
        <v>17</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
  <sheetViews>
    <sheetView showGridLines="0" workbookViewId="0">
      <pane xSplit="3" ySplit="1" topLeftCell="D2" activePane="bottomRight" state="frozen"/>
      <selection pane="topRight"/>
      <selection pane="bottomLeft"/>
      <selection pane="bottomRight"/>
    </sheetView>
  </sheetViews>
  <sheetFormatPr defaultRowHeight="14.4" x14ac:dyDescent="0.3"/>
  <cols>
    <col min="1" max="1" width="23" customWidth="1"/>
    <col min="2" max="2" width="16" customWidth="1"/>
    <col min="3" max="3" width="19" customWidth="1"/>
    <col min="4" max="4" width="20" customWidth="1"/>
    <col min="5" max="5" width="21" customWidth="1"/>
    <col min="6" max="6" width="18" customWidth="1"/>
  </cols>
  <sheetData>
    <row r="1" spans="1:6" ht="31.95" customHeight="1" x14ac:dyDescent="0.3">
      <c r="A1" s="1" t="s">
        <v>18</v>
      </c>
      <c r="B1" s="1" t="s">
        <v>19</v>
      </c>
      <c r="C1" s="1" t="s">
        <v>20</v>
      </c>
      <c r="D1" s="1" t="s">
        <v>21</v>
      </c>
      <c r="E1" s="1" t="s">
        <v>22</v>
      </c>
      <c r="F1" s="1" t="s">
        <v>23</v>
      </c>
    </row>
    <row r="2" spans="1:6" x14ac:dyDescent="0.3">
      <c r="A2" s="2" t="s">
        <v>24</v>
      </c>
      <c r="B2" s="2" t="s">
        <v>25</v>
      </c>
      <c r="C2" s="2" t="s">
        <v>26</v>
      </c>
      <c r="D2" s="3">
        <v>70000</v>
      </c>
      <c r="E2" s="8">
        <f>Assumptions!B2</f>
        <v>200</v>
      </c>
      <c r="F2" s="8">
        <f t="shared" ref="F2:F9" si="0">1000/E2</f>
        <v>5</v>
      </c>
    </row>
    <row r="3" spans="1:6" x14ac:dyDescent="0.3">
      <c r="A3" s="4" t="s">
        <v>24</v>
      </c>
      <c r="B3" s="4" t="s">
        <v>25</v>
      </c>
      <c r="C3" s="4" t="s">
        <v>27</v>
      </c>
      <c r="D3" s="5">
        <v>65000</v>
      </c>
      <c r="E3" s="9">
        <f>Assumptions!B2</f>
        <v>200</v>
      </c>
      <c r="F3" s="9">
        <f t="shared" si="0"/>
        <v>5</v>
      </c>
    </row>
    <row r="4" spans="1:6" x14ac:dyDescent="0.3">
      <c r="A4" s="2" t="s">
        <v>24</v>
      </c>
      <c r="B4" s="2" t="s">
        <v>25</v>
      </c>
      <c r="C4" s="2" t="s">
        <v>28</v>
      </c>
      <c r="D4" s="3">
        <v>55000</v>
      </c>
      <c r="E4" s="8">
        <f>Assumptions!B2</f>
        <v>200</v>
      </c>
      <c r="F4" s="8">
        <f t="shared" si="0"/>
        <v>5</v>
      </c>
    </row>
    <row r="5" spans="1:6" x14ac:dyDescent="0.3">
      <c r="A5" s="4" t="s">
        <v>24</v>
      </c>
      <c r="B5" s="4" t="s">
        <v>25</v>
      </c>
      <c r="C5" s="4" t="s">
        <v>29</v>
      </c>
      <c r="D5" s="5">
        <v>50000</v>
      </c>
      <c r="E5" s="9">
        <f>Assumptions!B2</f>
        <v>200</v>
      </c>
      <c r="F5" s="9">
        <f t="shared" si="0"/>
        <v>5</v>
      </c>
    </row>
    <row r="6" spans="1:6" x14ac:dyDescent="0.3">
      <c r="A6" s="2" t="s">
        <v>30</v>
      </c>
      <c r="B6" s="2" t="s">
        <v>31</v>
      </c>
      <c r="C6" s="2" t="s">
        <v>26</v>
      </c>
      <c r="D6" s="3">
        <v>65000</v>
      </c>
      <c r="E6" s="8">
        <f>Assumptions!B5</f>
        <v>290</v>
      </c>
      <c r="F6" s="8">
        <f t="shared" si="0"/>
        <v>3.4482758620689653</v>
      </c>
    </row>
    <row r="7" spans="1:6" x14ac:dyDescent="0.3">
      <c r="A7" s="4" t="s">
        <v>30</v>
      </c>
      <c r="B7" s="4" t="s">
        <v>31</v>
      </c>
      <c r="C7" s="4" t="s">
        <v>27</v>
      </c>
      <c r="D7" s="5">
        <v>60000</v>
      </c>
      <c r="E7" s="9">
        <f>Assumptions!B5</f>
        <v>290</v>
      </c>
      <c r="F7" s="9">
        <f t="shared" si="0"/>
        <v>3.4482758620689653</v>
      </c>
    </row>
    <row r="8" spans="1:6" x14ac:dyDescent="0.3">
      <c r="A8" s="2" t="s">
        <v>30</v>
      </c>
      <c r="B8" s="2" t="s">
        <v>31</v>
      </c>
      <c r="C8" s="2" t="s">
        <v>28</v>
      </c>
      <c r="D8" s="3">
        <v>50000</v>
      </c>
      <c r="E8" s="8">
        <f>Assumptions!B5</f>
        <v>290</v>
      </c>
      <c r="F8" s="8">
        <f t="shared" si="0"/>
        <v>3.4482758620689653</v>
      </c>
    </row>
    <row r="9" spans="1:6" x14ac:dyDescent="0.3">
      <c r="A9" s="4" t="s">
        <v>30</v>
      </c>
      <c r="B9" s="4" t="s">
        <v>31</v>
      </c>
      <c r="C9" s="4" t="s">
        <v>29</v>
      </c>
      <c r="D9" s="5">
        <v>45000</v>
      </c>
      <c r="E9" s="9">
        <f>Assumptions!B5</f>
        <v>290</v>
      </c>
      <c r="F9" s="9">
        <f t="shared" si="0"/>
        <v>3.4482758620689653</v>
      </c>
    </row>
  </sheetData>
  <autoFilter ref="A1:F9" xr:uid="{00000000-0009-0000-0000-000001000000}"/>
  <pageMargins left="0.75" right="0.75" top="1" bottom="1" header="0.5" footer="0.5"/>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33"/>
  <sheetViews>
    <sheetView showGridLines="0" tabSelected="1" workbookViewId="0">
      <pane xSplit="4" ySplit="1" topLeftCell="E2" activePane="bottomRight" state="frozen"/>
      <selection pane="topRight"/>
      <selection pane="bottomLeft"/>
      <selection pane="bottomRight" activeCell="F1" sqref="F1:F1048576"/>
    </sheetView>
  </sheetViews>
  <sheetFormatPr defaultRowHeight="14.4" x14ac:dyDescent="0.3"/>
  <cols>
    <col min="1" max="1" width="14.33203125" style="18" customWidth="1"/>
    <col min="2" max="2" width="66" style="18" customWidth="1"/>
    <col min="3" max="3" width="16" style="18" customWidth="1"/>
    <col min="4" max="4" width="19" style="18" customWidth="1"/>
    <col min="5" max="5" width="12.77734375" style="18" customWidth="1"/>
    <col min="6" max="6" width="8.5546875" style="36" customWidth="1"/>
    <col min="7" max="7" width="11.21875" style="18" customWidth="1"/>
    <col min="8" max="8" width="13.44140625" style="18" customWidth="1"/>
    <col min="9" max="16384" width="8.88671875" style="18"/>
  </cols>
  <sheetData>
    <row r="1" spans="1:8" ht="43.2" x14ac:dyDescent="0.3">
      <c r="A1" s="17" t="s">
        <v>18</v>
      </c>
      <c r="B1" s="17" t="s">
        <v>40</v>
      </c>
      <c r="C1" s="17" t="s">
        <v>19</v>
      </c>
      <c r="D1" s="17" t="s">
        <v>20</v>
      </c>
      <c r="E1" s="17" t="s">
        <v>32</v>
      </c>
      <c r="F1" s="32" t="s">
        <v>33</v>
      </c>
      <c r="G1" s="17" t="s">
        <v>34</v>
      </c>
      <c r="H1" s="17" t="s">
        <v>36</v>
      </c>
    </row>
    <row r="2" spans="1:8" s="31" customFormat="1" x14ac:dyDescent="0.3">
      <c r="A2" s="27" t="str">
        <f>'Base prices'!A2</f>
        <v>A Gourmet</v>
      </c>
      <c r="B2" s="30" t="s">
        <v>41</v>
      </c>
      <c r="C2" s="27" t="str">
        <f>'Base prices'!B2</f>
        <v>25-30%</v>
      </c>
      <c r="D2" s="27" t="str">
        <f>'Base prices'!C2</f>
        <v>Over 17 cm</v>
      </c>
      <c r="E2" s="28">
        <v>5</v>
      </c>
      <c r="F2" s="33">
        <f>E2*'Base prices'!F2</f>
        <v>25</v>
      </c>
      <c r="G2" s="27">
        <f>'Base prices'!D2</f>
        <v>70000</v>
      </c>
      <c r="H2" s="29">
        <v>2015</v>
      </c>
    </row>
    <row r="3" spans="1:8" s="31" customFormat="1" x14ac:dyDescent="0.3">
      <c r="A3" s="27" t="str">
        <f>'Base prices'!A2</f>
        <v>A Gourmet</v>
      </c>
      <c r="B3" s="30" t="s">
        <v>42</v>
      </c>
      <c r="C3" s="27" t="str">
        <f>'Base prices'!B2</f>
        <v>25-30%</v>
      </c>
      <c r="D3" s="27" t="str">
        <f>'Base prices'!C2</f>
        <v>Over 17 cm</v>
      </c>
      <c r="E3" s="28">
        <v>10</v>
      </c>
      <c r="F3" s="33">
        <f>E3*'Base prices'!F2</f>
        <v>50</v>
      </c>
      <c r="G3" s="27">
        <f>'Base prices'!D2</f>
        <v>70000</v>
      </c>
      <c r="H3" s="29">
        <v>4025</v>
      </c>
    </row>
    <row r="4" spans="1:8" s="31" customFormat="1" x14ac:dyDescent="0.3">
      <c r="A4" s="27" t="str">
        <f>'Base prices'!A2</f>
        <v>A Gourmet</v>
      </c>
      <c r="B4" s="30" t="s">
        <v>43</v>
      </c>
      <c r="C4" s="27" t="str">
        <f>'Base prices'!B2</f>
        <v>25-30%</v>
      </c>
      <c r="D4" s="27" t="str">
        <f>'Base prices'!C2</f>
        <v>Over 17 cm</v>
      </c>
      <c r="E4" s="28">
        <v>50</v>
      </c>
      <c r="F4" s="33">
        <f>E4*'Base prices'!F2</f>
        <v>250</v>
      </c>
      <c r="G4" s="27">
        <f>'Base prices'!D2</f>
        <v>70000</v>
      </c>
      <c r="H4" s="29">
        <v>20125</v>
      </c>
    </row>
    <row r="5" spans="1:8" s="31" customFormat="1" x14ac:dyDescent="0.3">
      <c r="A5" s="27" t="str">
        <f>'Base prices'!A2</f>
        <v>A Gourmet</v>
      </c>
      <c r="B5" s="30" t="s">
        <v>44</v>
      </c>
      <c r="C5" s="27" t="str">
        <f>'Base prices'!B2</f>
        <v>25-30%</v>
      </c>
      <c r="D5" s="27" t="str">
        <f>'Base prices'!C2</f>
        <v>Over 17 cm</v>
      </c>
      <c r="E5" s="28">
        <v>100</v>
      </c>
      <c r="F5" s="33">
        <f>E5*'Base prices'!F2</f>
        <v>500</v>
      </c>
      <c r="G5" s="27">
        <f>'Base prices'!D2</f>
        <v>70000</v>
      </c>
      <c r="H5" s="29">
        <v>36750</v>
      </c>
    </row>
    <row r="6" spans="1:8" x14ac:dyDescent="0.3">
      <c r="A6" s="19" t="str">
        <f>'Base prices'!A3</f>
        <v>A Gourmet</v>
      </c>
      <c r="B6" s="22" t="s">
        <v>45</v>
      </c>
      <c r="C6" s="19" t="str">
        <f>'Base prices'!B3</f>
        <v>25-30%</v>
      </c>
      <c r="D6" s="19" t="str">
        <f>'Base prices'!C3</f>
        <v>16-17 cm</v>
      </c>
      <c r="E6" s="20">
        <v>5</v>
      </c>
      <c r="F6" s="34">
        <f>E6*'Base prices'!F3</f>
        <v>25</v>
      </c>
      <c r="G6" s="19">
        <f>'Base prices'!D3</f>
        <v>65000</v>
      </c>
      <c r="H6" s="21">
        <v>1870</v>
      </c>
    </row>
    <row r="7" spans="1:8" x14ac:dyDescent="0.3">
      <c r="A7" s="23" t="str">
        <f>'Base prices'!A3</f>
        <v>A Gourmet</v>
      </c>
      <c r="B7" s="26" t="s">
        <v>46</v>
      </c>
      <c r="C7" s="23" t="str">
        <f>'Base prices'!B3</f>
        <v>25-30%</v>
      </c>
      <c r="D7" s="23" t="str">
        <f>'Base prices'!C3</f>
        <v>16-17 cm</v>
      </c>
      <c r="E7" s="24">
        <v>10</v>
      </c>
      <c r="F7" s="35">
        <f>E7*'Base prices'!F3</f>
        <v>50</v>
      </c>
      <c r="G7" s="23">
        <f>'Base prices'!D3</f>
        <v>65000</v>
      </c>
      <c r="H7" s="25">
        <v>3740</v>
      </c>
    </row>
    <row r="8" spans="1:8" x14ac:dyDescent="0.3">
      <c r="A8" s="19" t="str">
        <f>'Base prices'!A3</f>
        <v>A Gourmet</v>
      </c>
      <c r="B8" s="22" t="s">
        <v>47</v>
      </c>
      <c r="C8" s="19" t="str">
        <f>'Base prices'!B3</f>
        <v>25-30%</v>
      </c>
      <c r="D8" s="19" t="str">
        <f>'Base prices'!C3</f>
        <v>16-17 cm</v>
      </c>
      <c r="E8" s="20">
        <v>50</v>
      </c>
      <c r="F8" s="34">
        <f>E8*'Base prices'!F3</f>
        <v>250</v>
      </c>
      <c r="G8" s="19">
        <f>'Base prices'!D3</f>
        <v>65000</v>
      </c>
      <c r="H8" s="21">
        <v>18690</v>
      </c>
    </row>
    <row r="9" spans="1:8" x14ac:dyDescent="0.3">
      <c r="A9" s="23" t="str">
        <f>'Base prices'!A3</f>
        <v>A Gourmet</v>
      </c>
      <c r="B9" s="26" t="s">
        <v>48</v>
      </c>
      <c r="C9" s="23" t="str">
        <f>'Base prices'!B3</f>
        <v>25-30%</v>
      </c>
      <c r="D9" s="23" t="str">
        <f>'Base prices'!C3</f>
        <v>16-17 cm</v>
      </c>
      <c r="E9" s="24">
        <v>100</v>
      </c>
      <c r="F9" s="35">
        <f>E9*'Base prices'!F3</f>
        <v>500</v>
      </c>
      <c r="G9" s="23">
        <f>'Base prices'!D3</f>
        <v>65000</v>
      </c>
      <c r="H9" s="25">
        <v>34125</v>
      </c>
    </row>
    <row r="10" spans="1:8" s="31" customFormat="1" x14ac:dyDescent="0.3">
      <c r="A10" s="27" t="str">
        <f>'Base prices'!A4</f>
        <v>A Gourmet</v>
      </c>
      <c r="B10" s="30" t="s">
        <v>49</v>
      </c>
      <c r="C10" s="27" t="str">
        <f>'Base prices'!B4</f>
        <v>25-30%</v>
      </c>
      <c r="D10" s="27" t="str">
        <f>'Base prices'!C4</f>
        <v>15-16 cm</v>
      </c>
      <c r="E10" s="28">
        <v>5</v>
      </c>
      <c r="F10" s="33">
        <f>E10*'Base prices'!F4</f>
        <v>25</v>
      </c>
      <c r="G10" s="27">
        <f>'Base prices'!D4</f>
        <v>55000</v>
      </c>
      <c r="H10" s="29">
        <v>1580</v>
      </c>
    </row>
    <row r="11" spans="1:8" s="31" customFormat="1" x14ac:dyDescent="0.3">
      <c r="A11" s="27" t="str">
        <f>'Base prices'!A4</f>
        <v>A Gourmet</v>
      </c>
      <c r="B11" s="30" t="s">
        <v>50</v>
      </c>
      <c r="C11" s="27" t="str">
        <f>'Base prices'!B4</f>
        <v>25-30%</v>
      </c>
      <c r="D11" s="27" t="str">
        <f>'Base prices'!C4</f>
        <v>15-16 cm</v>
      </c>
      <c r="E11" s="28">
        <v>10</v>
      </c>
      <c r="F11" s="33">
        <f>E11*'Base prices'!F4</f>
        <v>50</v>
      </c>
      <c r="G11" s="27">
        <f>'Base prices'!D4</f>
        <v>55000</v>
      </c>
      <c r="H11" s="29">
        <v>3165</v>
      </c>
    </row>
    <row r="12" spans="1:8" s="31" customFormat="1" x14ac:dyDescent="0.3">
      <c r="A12" s="27" t="str">
        <f>'Base prices'!A4</f>
        <v>A Gourmet</v>
      </c>
      <c r="B12" s="30" t="s">
        <v>51</v>
      </c>
      <c r="C12" s="27" t="str">
        <f>'Base prices'!B4</f>
        <v>25-30%</v>
      </c>
      <c r="D12" s="27" t="str">
        <f>'Base prices'!C4</f>
        <v>15-16 cm</v>
      </c>
      <c r="E12" s="28">
        <v>50</v>
      </c>
      <c r="F12" s="33">
        <f>E12*'Base prices'!F4</f>
        <v>250</v>
      </c>
      <c r="G12" s="27">
        <f>'Base prices'!D4</f>
        <v>55000</v>
      </c>
      <c r="H12" s="29">
        <v>15815</v>
      </c>
    </row>
    <row r="13" spans="1:8" s="31" customFormat="1" x14ac:dyDescent="0.3">
      <c r="A13" s="27" t="str">
        <f>'Base prices'!A4</f>
        <v>A Gourmet</v>
      </c>
      <c r="B13" s="30" t="s">
        <v>52</v>
      </c>
      <c r="C13" s="27" t="str">
        <f>'Base prices'!B4</f>
        <v>25-30%</v>
      </c>
      <c r="D13" s="27" t="str">
        <f>'Base prices'!C4</f>
        <v>15-16 cm</v>
      </c>
      <c r="E13" s="28">
        <v>100</v>
      </c>
      <c r="F13" s="33">
        <f>E13*'Base prices'!F4</f>
        <v>500</v>
      </c>
      <c r="G13" s="27">
        <f>'Base prices'!D4</f>
        <v>55000</v>
      </c>
      <c r="H13" s="29">
        <v>28875</v>
      </c>
    </row>
    <row r="14" spans="1:8" x14ac:dyDescent="0.3">
      <c r="A14" s="19" t="str">
        <f>'Base prices'!A5</f>
        <v>A Gourmet</v>
      </c>
      <c r="B14" s="22" t="s">
        <v>53</v>
      </c>
      <c r="C14" s="19" t="str">
        <f>'Base prices'!B5</f>
        <v>25-30%</v>
      </c>
      <c r="D14" s="19" t="str">
        <f>'Base prices'!C5</f>
        <v>Under 15 cm</v>
      </c>
      <c r="E14" s="20">
        <v>5</v>
      </c>
      <c r="F14" s="34">
        <f>E14*'Base prices'!F5</f>
        <v>25</v>
      </c>
      <c r="G14" s="19">
        <f>'Base prices'!D5</f>
        <v>50000</v>
      </c>
      <c r="H14" s="21">
        <v>1440</v>
      </c>
    </row>
    <row r="15" spans="1:8" x14ac:dyDescent="0.3">
      <c r="A15" s="23" t="str">
        <f>'Base prices'!A5</f>
        <v>A Gourmet</v>
      </c>
      <c r="B15" s="26" t="s">
        <v>54</v>
      </c>
      <c r="C15" s="23" t="str">
        <f>'Base prices'!B5</f>
        <v>25-30%</v>
      </c>
      <c r="D15" s="23" t="str">
        <f>'Base prices'!C5</f>
        <v>Under 15 cm</v>
      </c>
      <c r="E15" s="24">
        <v>10</v>
      </c>
      <c r="F15" s="35">
        <f>E15*'Base prices'!F5</f>
        <v>50</v>
      </c>
      <c r="G15" s="23">
        <f>'Base prices'!D5</f>
        <v>50000</v>
      </c>
      <c r="H15" s="25">
        <v>2875</v>
      </c>
    </row>
    <row r="16" spans="1:8" x14ac:dyDescent="0.3">
      <c r="A16" s="19" t="str">
        <f>'Base prices'!A5</f>
        <v>A Gourmet</v>
      </c>
      <c r="B16" s="22" t="s">
        <v>55</v>
      </c>
      <c r="C16" s="19" t="str">
        <f>'Base prices'!B5</f>
        <v>25-30%</v>
      </c>
      <c r="D16" s="19" t="str">
        <f>'Base prices'!C5</f>
        <v>Under 15 cm</v>
      </c>
      <c r="E16" s="20">
        <v>50</v>
      </c>
      <c r="F16" s="34">
        <f>E16*'Base prices'!F5</f>
        <v>250</v>
      </c>
      <c r="G16" s="19">
        <f>'Base prices'!D5</f>
        <v>50000</v>
      </c>
      <c r="H16" s="21">
        <v>14375</v>
      </c>
    </row>
    <row r="17" spans="1:8" x14ac:dyDescent="0.3">
      <c r="A17" s="23" t="str">
        <f>'Base prices'!A5</f>
        <v>A Gourmet</v>
      </c>
      <c r="B17" s="26" t="s">
        <v>56</v>
      </c>
      <c r="C17" s="23" t="str">
        <f>'Base prices'!B5</f>
        <v>25-30%</v>
      </c>
      <c r="D17" s="23" t="str">
        <f>'Base prices'!C5</f>
        <v>Under 15 cm</v>
      </c>
      <c r="E17" s="24">
        <v>100</v>
      </c>
      <c r="F17" s="35">
        <f>E17*'Base prices'!F5</f>
        <v>500</v>
      </c>
      <c r="G17" s="23">
        <f>'Base prices'!D5</f>
        <v>50000</v>
      </c>
      <c r="H17" s="25">
        <v>26250</v>
      </c>
    </row>
    <row r="18" spans="1:8" s="31" customFormat="1" x14ac:dyDescent="0.3">
      <c r="A18" s="27" t="str">
        <f>'Base prices'!A6</f>
        <v>B Extract</v>
      </c>
      <c r="B18" s="30" t="s">
        <v>57</v>
      </c>
      <c r="C18" s="27" t="str">
        <f>'Base prices'!B6</f>
        <v>15-25%</v>
      </c>
      <c r="D18" s="27" t="str">
        <f>'Base prices'!C6</f>
        <v>Over 17 cm</v>
      </c>
      <c r="E18" s="28">
        <v>5</v>
      </c>
      <c r="F18" s="33">
        <f>E18*'Base prices'!F6</f>
        <v>17.241379310344826</v>
      </c>
      <c r="G18" s="27">
        <f>'Base prices'!D6</f>
        <v>65000</v>
      </c>
      <c r="H18" s="29">
        <v>1290</v>
      </c>
    </row>
    <row r="19" spans="1:8" s="31" customFormat="1" x14ac:dyDescent="0.3">
      <c r="A19" s="27" t="str">
        <f>'Base prices'!A6</f>
        <v>B Extract</v>
      </c>
      <c r="B19" s="30" t="s">
        <v>58</v>
      </c>
      <c r="C19" s="27" t="str">
        <f>'Base prices'!B6</f>
        <v>15-25%</v>
      </c>
      <c r="D19" s="27" t="str">
        <f>'Base prices'!C6</f>
        <v>Over 17 cm</v>
      </c>
      <c r="E19" s="28">
        <v>10</v>
      </c>
      <c r="F19" s="33">
        <f>E19*'Base prices'!F6</f>
        <v>34.482758620689651</v>
      </c>
      <c r="G19" s="27">
        <f>'Base prices'!D6</f>
        <v>65000</v>
      </c>
      <c r="H19" s="29">
        <v>2580</v>
      </c>
    </row>
    <row r="20" spans="1:8" s="31" customFormat="1" x14ac:dyDescent="0.3">
      <c r="A20" s="27" t="str">
        <f>'Base prices'!A6</f>
        <v>B Extract</v>
      </c>
      <c r="B20" s="30" t="s">
        <v>59</v>
      </c>
      <c r="C20" s="27" t="str">
        <f>'Base prices'!B6</f>
        <v>15-25%</v>
      </c>
      <c r="D20" s="27" t="str">
        <f>'Base prices'!C6</f>
        <v>Over 17 cm</v>
      </c>
      <c r="E20" s="28">
        <v>50</v>
      </c>
      <c r="F20" s="33">
        <f>E20*'Base prices'!F6</f>
        <v>172.41379310344826</v>
      </c>
      <c r="G20" s="27">
        <f>'Base prices'!D6</f>
        <v>65000</v>
      </c>
      <c r="H20" s="29">
        <v>12890</v>
      </c>
    </row>
    <row r="21" spans="1:8" s="31" customFormat="1" x14ac:dyDescent="0.3">
      <c r="A21" s="27" t="str">
        <f>'Base prices'!A6</f>
        <v>B Extract</v>
      </c>
      <c r="B21" s="30" t="s">
        <v>60</v>
      </c>
      <c r="C21" s="27" t="str">
        <f>'Base prices'!B6</f>
        <v>15-25%</v>
      </c>
      <c r="D21" s="27" t="str">
        <f>'Base prices'!C6</f>
        <v>Over 17 cm</v>
      </c>
      <c r="E21" s="28">
        <v>100</v>
      </c>
      <c r="F21" s="33">
        <f>E21*'Base prices'!F6</f>
        <v>344.82758620689651</v>
      </c>
      <c r="G21" s="27">
        <f>'Base prices'!D6</f>
        <v>65000</v>
      </c>
      <c r="H21" s="29">
        <v>23535</v>
      </c>
    </row>
    <row r="22" spans="1:8" x14ac:dyDescent="0.3">
      <c r="A22" s="19" t="str">
        <f>'Base prices'!A7</f>
        <v>B Extract</v>
      </c>
      <c r="B22" s="22" t="s">
        <v>61</v>
      </c>
      <c r="C22" s="19" t="str">
        <f>'Base prices'!B7</f>
        <v>15-25%</v>
      </c>
      <c r="D22" s="19" t="str">
        <f>'Base prices'!C7</f>
        <v>16-17 cm</v>
      </c>
      <c r="E22" s="20">
        <v>5</v>
      </c>
      <c r="F22" s="34">
        <f>E22*'Base prices'!F7</f>
        <v>17.241379310344826</v>
      </c>
      <c r="G22" s="19">
        <f>'Base prices'!D7</f>
        <v>60000</v>
      </c>
      <c r="H22" s="21">
        <v>1190</v>
      </c>
    </row>
    <row r="23" spans="1:8" x14ac:dyDescent="0.3">
      <c r="A23" s="23" t="str">
        <f>'Base prices'!A7</f>
        <v>B Extract</v>
      </c>
      <c r="B23" s="26" t="s">
        <v>62</v>
      </c>
      <c r="C23" s="23" t="str">
        <f>'Base prices'!B7</f>
        <v>15-25%</v>
      </c>
      <c r="D23" s="23" t="str">
        <f>'Base prices'!C7</f>
        <v>16-17 cm</v>
      </c>
      <c r="E23" s="24">
        <v>10</v>
      </c>
      <c r="F23" s="35">
        <f>E23*'Base prices'!F7</f>
        <v>34.482758620689651</v>
      </c>
      <c r="G23" s="23">
        <f>'Base prices'!D7</f>
        <v>60000</v>
      </c>
      <c r="H23" s="25">
        <v>2380</v>
      </c>
    </row>
    <row r="24" spans="1:8" x14ac:dyDescent="0.3">
      <c r="A24" s="19" t="str">
        <f>'Base prices'!A7</f>
        <v>B Extract</v>
      </c>
      <c r="B24" s="22" t="s">
        <v>63</v>
      </c>
      <c r="C24" s="19" t="str">
        <f>'Base prices'!B7</f>
        <v>15-25%</v>
      </c>
      <c r="D24" s="19" t="str">
        <f>'Base prices'!C7</f>
        <v>16-17 cm</v>
      </c>
      <c r="E24" s="20">
        <v>50</v>
      </c>
      <c r="F24" s="34">
        <f>E24*'Base prices'!F7</f>
        <v>172.41379310344826</v>
      </c>
      <c r="G24" s="19">
        <f>'Base prices'!D7</f>
        <v>60000</v>
      </c>
      <c r="H24" s="21">
        <v>11895</v>
      </c>
    </row>
    <row r="25" spans="1:8" x14ac:dyDescent="0.3">
      <c r="A25" s="23" t="str">
        <f>'Base prices'!A7</f>
        <v>B Extract</v>
      </c>
      <c r="B25" s="26" t="s">
        <v>64</v>
      </c>
      <c r="C25" s="23" t="str">
        <f>'Base prices'!B7</f>
        <v>15-25%</v>
      </c>
      <c r="D25" s="23" t="str">
        <f>'Base prices'!C7</f>
        <v>16-17 cm</v>
      </c>
      <c r="E25" s="24">
        <v>100</v>
      </c>
      <c r="F25" s="35">
        <f>E25*'Base prices'!F7</f>
        <v>344.82758620689651</v>
      </c>
      <c r="G25" s="23">
        <f>'Base prices'!D7</f>
        <v>60000</v>
      </c>
      <c r="H25" s="25">
        <v>21725</v>
      </c>
    </row>
    <row r="26" spans="1:8" s="31" customFormat="1" x14ac:dyDescent="0.3">
      <c r="A26" s="27" t="str">
        <f>'Base prices'!A8</f>
        <v>B Extract</v>
      </c>
      <c r="B26" s="30" t="s">
        <v>65</v>
      </c>
      <c r="C26" s="27" t="str">
        <f>'Base prices'!B8</f>
        <v>15-25%</v>
      </c>
      <c r="D26" s="27" t="str">
        <f>'Base prices'!C8</f>
        <v>15-16 cm</v>
      </c>
      <c r="E26" s="28">
        <v>5</v>
      </c>
      <c r="F26" s="33">
        <f>E26*'Base prices'!F8</f>
        <v>17.241379310344826</v>
      </c>
      <c r="G26" s="27">
        <f>'Base prices'!D8</f>
        <v>50000</v>
      </c>
      <c r="H26" s="29">
        <v>990</v>
      </c>
    </row>
    <row r="27" spans="1:8" s="31" customFormat="1" x14ac:dyDescent="0.3">
      <c r="A27" s="27" t="str">
        <f>'Base prices'!A8</f>
        <v>B Extract</v>
      </c>
      <c r="B27" s="30" t="s">
        <v>66</v>
      </c>
      <c r="C27" s="27" t="str">
        <f>'Base prices'!B8</f>
        <v>15-25%</v>
      </c>
      <c r="D27" s="27" t="str">
        <f>'Base prices'!C8</f>
        <v>15-16 cm</v>
      </c>
      <c r="E27" s="28">
        <v>10</v>
      </c>
      <c r="F27" s="33">
        <f>E27*'Base prices'!F8</f>
        <v>34.482758620689651</v>
      </c>
      <c r="G27" s="27">
        <f>'Base prices'!D8</f>
        <v>50000</v>
      </c>
      <c r="H27" s="29">
        <v>1985</v>
      </c>
    </row>
    <row r="28" spans="1:8" s="31" customFormat="1" x14ac:dyDescent="0.3">
      <c r="A28" s="27" t="str">
        <f>'Base prices'!A8</f>
        <v>B Extract</v>
      </c>
      <c r="B28" s="30" t="s">
        <v>67</v>
      </c>
      <c r="C28" s="27" t="str">
        <f>'Base prices'!B8</f>
        <v>15-25%</v>
      </c>
      <c r="D28" s="27" t="str">
        <f>'Base prices'!C8</f>
        <v>15-16 cm</v>
      </c>
      <c r="E28" s="28">
        <v>50</v>
      </c>
      <c r="F28" s="33">
        <f>E28*'Base prices'!F8</f>
        <v>172.41379310344826</v>
      </c>
      <c r="G28" s="27">
        <f>'Base prices'!D8</f>
        <v>50000</v>
      </c>
      <c r="H28" s="29">
        <v>9915</v>
      </c>
    </row>
    <row r="29" spans="1:8" s="31" customFormat="1" x14ac:dyDescent="0.3">
      <c r="A29" s="27" t="str">
        <f>'Base prices'!A8</f>
        <v>B Extract</v>
      </c>
      <c r="B29" s="30" t="s">
        <v>68</v>
      </c>
      <c r="C29" s="27" t="str">
        <f>'Base prices'!B8</f>
        <v>15-25%</v>
      </c>
      <c r="D29" s="27" t="str">
        <f>'Base prices'!C8</f>
        <v>15-16 cm</v>
      </c>
      <c r="E29" s="28">
        <v>100</v>
      </c>
      <c r="F29" s="33">
        <f>E29*'Base prices'!F8</f>
        <v>344.82758620689651</v>
      </c>
      <c r="G29" s="27">
        <f>'Base prices'!D8</f>
        <v>50000</v>
      </c>
      <c r="H29" s="29">
        <v>18105</v>
      </c>
    </row>
    <row r="30" spans="1:8" x14ac:dyDescent="0.3">
      <c r="A30" s="19" t="str">
        <f>'Base prices'!A9</f>
        <v>B Extract</v>
      </c>
      <c r="B30" s="22" t="s">
        <v>69</v>
      </c>
      <c r="C30" s="19" t="str">
        <f>'Base prices'!B9</f>
        <v>15-25%</v>
      </c>
      <c r="D30" s="19" t="str">
        <f>'Base prices'!C9</f>
        <v>Under 15 cm</v>
      </c>
      <c r="E30" s="20">
        <v>5</v>
      </c>
      <c r="F30" s="34">
        <f>E30*'Base prices'!F9</f>
        <v>17.241379310344826</v>
      </c>
      <c r="G30" s="19">
        <f>'Base prices'!D9</f>
        <v>45000</v>
      </c>
      <c r="H30" s="21">
        <v>890</v>
      </c>
    </row>
    <row r="31" spans="1:8" x14ac:dyDescent="0.3">
      <c r="A31" s="23" t="str">
        <f>'Base prices'!A9</f>
        <v>B Extract</v>
      </c>
      <c r="B31" s="26" t="s">
        <v>70</v>
      </c>
      <c r="C31" s="23" t="str">
        <f>'Base prices'!B9</f>
        <v>15-25%</v>
      </c>
      <c r="D31" s="23" t="str">
        <f>'Base prices'!C9</f>
        <v>Under 15 cm</v>
      </c>
      <c r="E31" s="24">
        <v>10</v>
      </c>
      <c r="F31" s="35">
        <f>E31*'Base prices'!F9</f>
        <v>34.482758620689651</v>
      </c>
      <c r="G31" s="23">
        <f>'Base prices'!D9</f>
        <v>45000</v>
      </c>
      <c r="H31" s="25">
        <v>1785</v>
      </c>
    </row>
    <row r="32" spans="1:8" x14ac:dyDescent="0.3">
      <c r="A32" s="19" t="str">
        <f>'Base prices'!A9</f>
        <v>B Extract</v>
      </c>
      <c r="B32" s="22" t="s">
        <v>71</v>
      </c>
      <c r="C32" s="19" t="str">
        <f>'Base prices'!B9</f>
        <v>15-25%</v>
      </c>
      <c r="D32" s="19" t="str">
        <f>'Base prices'!C9</f>
        <v>Under 15 cm</v>
      </c>
      <c r="E32" s="20">
        <v>50</v>
      </c>
      <c r="F32" s="34">
        <f>E32*'Base prices'!F9</f>
        <v>172.41379310344826</v>
      </c>
      <c r="G32" s="19">
        <f>'Base prices'!D9</f>
        <v>45000</v>
      </c>
      <c r="H32" s="21">
        <v>8920</v>
      </c>
    </row>
    <row r="33" spans="1:8" x14ac:dyDescent="0.3">
      <c r="A33" s="23" t="str">
        <f>'Base prices'!A9</f>
        <v>B Extract</v>
      </c>
      <c r="B33" s="26" t="s">
        <v>72</v>
      </c>
      <c r="C33" s="23" t="str">
        <f>'Base prices'!B9</f>
        <v>15-25%</v>
      </c>
      <c r="D33" s="23" t="str">
        <f>'Base prices'!C9</f>
        <v>Under 15 cm</v>
      </c>
      <c r="E33" s="24">
        <v>100</v>
      </c>
      <c r="F33" s="35">
        <f>E33*'Base prices'!F9</f>
        <v>344.82758620689651</v>
      </c>
      <c r="G33" s="23">
        <f>'Base prices'!D9</f>
        <v>45000</v>
      </c>
      <c r="H33" s="25">
        <v>16295</v>
      </c>
    </row>
  </sheetData>
  <autoFilter ref="A1:H33" xr:uid="{00000000-0009-0000-0000-000002000000}"/>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41"/>
  <sheetViews>
    <sheetView showGridLines="0" workbookViewId="0">
      <pane xSplit="3" ySplit="1" topLeftCell="D2" activePane="bottomRight" state="frozen"/>
      <selection pane="topRight"/>
      <selection pane="bottomLeft"/>
      <selection pane="bottomRight"/>
    </sheetView>
  </sheetViews>
  <sheetFormatPr defaultRowHeight="14.4" x14ac:dyDescent="0.3"/>
  <cols>
    <col min="1" max="1" width="23" customWidth="1"/>
    <col min="2" max="2" width="16" customWidth="1"/>
    <col min="3" max="3" width="19" customWidth="1"/>
    <col min="4" max="4" width="20" customWidth="1"/>
    <col min="5" max="5" width="21" customWidth="1"/>
    <col min="6" max="6" width="18" customWidth="1"/>
    <col min="7" max="7" width="14" customWidth="1"/>
    <col min="8" max="8" width="21" customWidth="1"/>
    <col min="9" max="9" width="72" customWidth="1"/>
    <col min="10" max="10" width="125" customWidth="1"/>
    <col min="11" max="11" width="90" customWidth="1"/>
    <col min="12" max="12" width="66" customWidth="1"/>
  </cols>
  <sheetData>
    <row r="1" spans="1:12" ht="31.95" customHeight="1" x14ac:dyDescent="0.3">
      <c r="A1" s="1" t="s">
        <v>18</v>
      </c>
      <c r="B1" s="1" t="s">
        <v>19</v>
      </c>
      <c r="C1" s="1" t="s">
        <v>20</v>
      </c>
      <c r="D1" s="1" t="s">
        <v>73</v>
      </c>
      <c r="E1" s="1" t="s">
        <v>74</v>
      </c>
      <c r="F1" s="1" t="s">
        <v>34</v>
      </c>
      <c r="G1" s="1" t="s">
        <v>35</v>
      </c>
      <c r="H1" s="1" t="s">
        <v>36</v>
      </c>
      <c r="I1" s="14" t="s">
        <v>37</v>
      </c>
      <c r="J1" s="14" t="s">
        <v>38</v>
      </c>
      <c r="K1" s="14" t="s">
        <v>39</v>
      </c>
      <c r="L1" s="14" t="s">
        <v>40</v>
      </c>
    </row>
    <row r="2" spans="1:12" ht="72" customHeight="1" x14ac:dyDescent="0.3">
      <c r="A2" s="8" t="str">
        <f>'Base prices'!A2</f>
        <v>A Gourmet</v>
      </c>
      <c r="B2" s="8" t="str">
        <f>'Base prices'!B2</f>
        <v>25-30%</v>
      </c>
      <c r="C2" s="8" t="str">
        <f>'Base prices'!C2</f>
        <v>Over 17 cm</v>
      </c>
      <c r="D2" s="3">
        <v>50</v>
      </c>
      <c r="E2" s="8">
        <f>D2/'Base prices'!F2</f>
        <v>10</v>
      </c>
      <c r="F2" s="8">
        <f>'Base prices'!D2</f>
        <v>70000</v>
      </c>
      <c r="G2" s="10">
        <f>IF(D2&lt;500,Assumptions!$B$7,0)</f>
        <v>0.25</v>
      </c>
      <c r="H2" s="11">
        <f>ROUND((D2/1000)*F2*(1+G2)/Assumptions!$B$8,0)*Assumptions!$B$8</f>
        <v>4375</v>
      </c>
      <c r="I2" s="15" t="s">
        <v>75</v>
      </c>
      <c r="J2" s="15" t="s">
        <v>76</v>
      </c>
      <c r="K2" s="15" t="s">
        <v>77</v>
      </c>
      <c r="L2" s="15" t="s">
        <v>78</v>
      </c>
    </row>
    <row r="3" spans="1:12" ht="72" customHeight="1" x14ac:dyDescent="0.3">
      <c r="A3" s="9" t="str">
        <f>'Base prices'!A2</f>
        <v>A Gourmet</v>
      </c>
      <c r="B3" s="9" t="str">
        <f>'Base prices'!B2</f>
        <v>25-30%</v>
      </c>
      <c r="C3" s="9" t="str">
        <f>'Base prices'!C2</f>
        <v>Over 17 cm</v>
      </c>
      <c r="D3" s="5">
        <v>100</v>
      </c>
      <c r="E3" s="9">
        <f>D3/'Base prices'!F2</f>
        <v>20</v>
      </c>
      <c r="F3" s="9">
        <f>'Base prices'!D2</f>
        <v>70000</v>
      </c>
      <c r="G3" s="12">
        <f>IF(D3&lt;500,Assumptions!$B$7,0)</f>
        <v>0.25</v>
      </c>
      <c r="H3" s="13">
        <f>ROUND((D3/1000)*F3*(1+G3)/Assumptions!$B$8,0)*Assumptions!$B$8</f>
        <v>8750</v>
      </c>
      <c r="I3" s="16" t="s">
        <v>79</v>
      </c>
      <c r="J3" s="16" t="s">
        <v>80</v>
      </c>
      <c r="K3" s="16" t="s">
        <v>81</v>
      </c>
      <c r="L3" s="16" t="s">
        <v>82</v>
      </c>
    </row>
    <row r="4" spans="1:12" ht="72" customHeight="1" x14ac:dyDescent="0.3">
      <c r="A4" s="8" t="str">
        <f>'Base prices'!A2</f>
        <v>A Gourmet</v>
      </c>
      <c r="B4" s="8" t="str">
        <f>'Base prices'!B2</f>
        <v>25-30%</v>
      </c>
      <c r="C4" s="8" t="str">
        <f>'Base prices'!C2</f>
        <v>Over 17 cm</v>
      </c>
      <c r="D4" s="3">
        <v>250</v>
      </c>
      <c r="E4" s="8">
        <f>D4/'Base prices'!F2</f>
        <v>50</v>
      </c>
      <c r="F4" s="8">
        <f>'Base prices'!D2</f>
        <v>70000</v>
      </c>
      <c r="G4" s="10">
        <f>IF(D4&lt;500,Assumptions!$B$7,0)</f>
        <v>0.25</v>
      </c>
      <c r="H4" s="11">
        <f>ROUND((D4/1000)*F4*(1+G4)/Assumptions!$B$8,0)*Assumptions!$B$8</f>
        <v>21875</v>
      </c>
      <c r="I4" s="15" t="s">
        <v>83</v>
      </c>
      <c r="J4" s="15" t="s">
        <v>84</v>
      </c>
      <c r="K4" s="15" t="s">
        <v>85</v>
      </c>
      <c r="L4" s="15" t="s">
        <v>86</v>
      </c>
    </row>
    <row r="5" spans="1:12" ht="72" customHeight="1" x14ac:dyDescent="0.3">
      <c r="A5" s="9" t="str">
        <f>'Base prices'!A2</f>
        <v>A Gourmet</v>
      </c>
      <c r="B5" s="9" t="str">
        <f>'Base prices'!B2</f>
        <v>25-30%</v>
      </c>
      <c r="C5" s="9" t="str">
        <f>'Base prices'!C2</f>
        <v>Over 17 cm</v>
      </c>
      <c r="D5" s="5">
        <v>500</v>
      </c>
      <c r="E5" s="9">
        <f>D5/'Base prices'!F2</f>
        <v>100</v>
      </c>
      <c r="F5" s="9">
        <f>'Base prices'!D2</f>
        <v>70000</v>
      </c>
      <c r="G5" s="12">
        <f>IF(D5&lt;500,Assumptions!$B$7,0)</f>
        <v>0</v>
      </c>
      <c r="H5" s="13">
        <f>ROUND((D5/1000)*F5*(1+G5)/Assumptions!$B$8,0)*Assumptions!$B$8</f>
        <v>35000</v>
      </c>
      <c r="I5" s="16" t="s">
        <v>87</v>
      </c>
      <c r="J5" s="16" t="s">
        <v>88</v>
      </c>
      <c r="K5" s="16" t="s">
        <v>89</v>
      </c>
      <c r="L5" s="16" t="s">
        <v>90</v>
      </c>
    </row>
    <row r="6" spans="1:12" ht="72" customHeight="1" x14ac:dyDescent="0.3">
      <c r="A6" s="8" t="str">
        <f>'Base prices'!A2</f>
        <v>A Gourmet</v>
      </c>
      <c r="B6" s="8" t="str">
        <f>'Base prices'!B2</f>
        <v>25-30%</v>
      </c>
      <c r="C6" s="8" t="str">
        <f>'Base prices'!C2</f>
        <v>Over 17 cm</v>
      </c>
      <c r="D6" s="3">
        <v>1000</v>
      </c>
      <c r="E6" s="8">
        <f>D6/'Base prices'!F2</f>
        <v>200</v>
      </c>
      <c r="F6" s="8">
        <f>'Base prices'!D2</f>
        <v>70000</v>
      </c>
      <c r="G6" s="10">
        <f>IF(D6&lt;500,Assumptions!$B$7,0)</f>
        <v>0</v>
      </c>
      <c r="H6" s="11">
        <f>ROUND((D6/1000)*F6*(1+G6)/Assumptions!$B$8,0)*Assumptions!$B$8</f>
        <v>70000</v>
      </c>
      <c r="I6" s="15" t="s">
        <v>91</v>
      </c>
      <c r="J6" s="15" t="s">
        <v>92</v>
      </c>
      <c r="K6" s="15" t="s">
        <v>93</v>
      </c>
      <c r="L6" s="15" t="s">
        <v>94</v>
      </c>
    </row>
    <row r="7" spans="1:12" ht="72" customHeight="1" x14ac:dyDescent="0.3">
      <c r="A7" s="9" t="str">
        <f>'Base prices'!A3</f>
        <v>A Gourmet</v>
      </c>
      <c r="B7" s="9" t="str">
        <f>'Base prices'!B3</f>
        <v>25-30%</v>
      </c>
      <c r="C7" s="9" t="str">
        <f>'Base prices'!C3</f>
        <v>16-17 cm</v>
      </c>
      <c r="D7" s="5">
        <v>50</v>
      </c>
      <c r="E7" s="9">
        <f>D7/'Base prices'!F3</f>
        <v>10</v>
      </c>
      <c r="F7" s="9">
        <f>'Base prices'!D3</f>
        <v>65000</v>
      </c>
      <c r="G7" s="12">
        <f>IF(D7&lt;500,Assumptions!$B$7,0)</f>
        <v>0.25</v>
      </c>
      <c r="H7" s="13">
        <f>ROUND((D7/1000)*F7*(1+G7)/Assumptions!$B$8,0)*Assumptions!$B$8</f>
        <v>4065</v>
      </c>
      <c r="I7" s="16" t="s">
        <v>95</v>
      </c>
      <c r="J7" s="16" t="s">
        <v>96</v>
      </c>
      <c r="K7" s="16" t="s">
        <v>97</v>
      </c>
      <c r="L7" s="16" t="s">
        <v>98</v>
      </c>
    </row>
    <row r="8" spans="1:12" ht="72" customHeight="1" x14ac:dyDescent="0.3">
      <c r="A8" s="8" t="str">
        <f>'Base prices'!A3</f>
        <v>A Gourmet</v>
      </c>
      <c r="B8" s="8" t="str">
        <f>'Base prices'!B3</f>
        <v>25-30%</v>
      </c>
      <c r="C8" s="8" t="str">
        <f>'Base prices'!C3</f>
        <v>16-17 cm</v>
      </c>
      <c r="D8" s="3">
        <v>100</v>
      </c>
      <c r="E8" s="8">
        <f>D8/'Base prices'!F3</f>
        <v>20</v>
      </c>
      <c r="F8" s="8">
        <f>'Base prices'!D3</f>
        <v>65000</v>
      </c>
      <c r="G8" s="10">
        <f>IF(D8&lt;500,Assumptions!$B$7,0)</f>
        <v>0.25</v>
      </c>
      <c r="H8" s="11">
        <f>ROUND((D8/1000)*F8*(1+G8)/Assumptions!$B$8,0)*Assumptions!$B$8</f>
        <v>8125</v>
      </c>
      <c r="I8" s="15" t="s">
        <v>99</v>
      </c>
      <c r="J8" s="15" t="s">
        <v>100</v>
      </c>
      <c r="K8" s="15" t="s">
        <v>101</v>
      </c>
      <c r="L8" s="15" t="s">
        <v>102</v>
      </c>
    </row>
    <row r="9" spans="1:12" ht="72" customHeight="1" x14ac:dyDescent="0.3">
      <c r="A9" s="9" t="str">
        <f>'Base prices'!A3</f>
        <v>A Gourmet</v>
      </c>
      <c r="B9" s="9" t="str">
        <f>'Base prices'!B3</f>
        <v>25-30%</v>
      </c>
      <c r="C9" s="9" t="str">
        <f>'Base prices'!C3</f>
        <v>16-17 cm</v>
      </c>
      <c r="D9" s="5">
        <v>250</v>
      </c>
      <c r="E9" s="9">
        <f>D9/'Base prices'!F3</f>
        <v>50</v>
      </c>
      <c r="F9" s="9">
        <f>'Base prices'!D3</f>
        <v>65000</v>
      </c>
      <c r="G9" s="12">
        <f>IF(D9&lt;500,Assumptions!$B$7,0)</f>
        <v>0.25</v>
      </c>
      <c r="H9" s="13">
        <f>ROUND((D9/1000)*F9*(1+G9)/Assumptions!$B$8,0)*Assumptions!$B$8</f>
        <v>20315</v>
      </c>
      <c r="I9" s="16" t="s">
        <v>103</v>
      </c>
      <c r="J9" s="16" t="s">
        <v>104</v>
      </c>
      <c r="K9" s="16" t="s">
        <v>105</v>
      </c>
      <c r="L9" s="16" t="s">
        <v>106</v>
      </c>
    </row>
    <row r="10" spans="1:12" ht="72" customHeight="1" x14ac:dyDescent="0.3">
      <c r="A10" s="8" t="str">
        <f>'Base prices'!A3</f>
        <v>A Gourmet</v>
      </c>
      <c r="B10" s="8" t="str">
        <f>'Base prices'!B3</f>
        <v>25-30%</v>
      </c>
      <c r="C10" s="8" t="str">
        <f>'Base prices'!C3</f>
        <v>16-17 cm</v>
      </c>
      <c r="D10" s="3">
        <v>500</v>
      </c>
      <c r="E10" s="8">
        <f>D10/'Base prices'!F3</f>
        <v>100</v>
      </c>
      <c r="F10" s="8">
        <f>'Base prices'!D3</f>
        <v>65000</v>
      </c>
      <c r="G10" s="10">
        <f>IF(D10&lt;500,Assumptions!$B$7,0)</f>
        <v>0</v>
      </c>
      <c r="H10" s="11">
        <f>ROUND((D10/1000)*F10*(1+G10)/Assumptions!$B$8,0)*Assumptions!$B$8</f>
        <v>32500</v>
      </c>
      <c r="I10" s="15" t="s">
        <v>107</v>
      </c>
      <c r="J10" s="15" t="s">
        <v>108</v>
      </c>
      <c r="K10" s="15" t="s">
        <v>109</v>
      </c>
      <c r="L10" s="15" t="s">
        <v>110</v>
      </c>
    </row>
    <row r="11" spans="1:12" ht="72" customHeight="1" x14ac:dyDescent="0.3">
      <c r="A11" s="9" t="str">
        <f>'Base prices'!A3</f>
        <v>A Gourmet</v>
      </c>
      <c r="B11" s="9" t="str">
        <f>'Base prices'!B3</f>
        <v>25-30%</v>
      </c>
      <c r="C11" s="9" t="str">
        <f>'Base prices'!C3</f>
        <v>16-17 cm</v>
      </c>
      <c r="D11" s="5">
        <v>1000</v>
      </c>
      <c r="E11" s="9">
        <f>D11/'Base prices'!F3</f>
        <v>200</v>
      </c>
      <c r="F11" s="9">
        <f>'Base prices'!D3</f>
        <v>65000</v>
      </c>
      <c r="G11" s="12">
        <f>IF(D11&lt;500,Assumptions!$B$7,0)</f>
        <v>0</v>
      </c>
      <c r="H11" s="13">
        <f>ROUND((D11/1000)*F11*(1+G11)/Assumptions!$B$8,0)*Assumptions!$B$8</f>
        <v>65000</v>
      </c>
      <c r="I11" s="16" t="s">
        <v>111</v>
      </c>
      <c r="J11" s="16" t="s">
        <v>112</v>
      </c>
      <c r="K11" s="16" t="s">
        <v>113</v>
      </c>
      <c r="L11" s="16" t="s">
        <v>114</v>
      </c>
    </row>
    <row r="12" spans="1:12" ht="72" customHeight="1" x14ac:dyDescent="0.3">
      <c r="A12" s="8" t="str">
        <f>'Base prices'!A4</f>
        <v>A Gourmet</v>
      </c>
      <c r="B12" s="8" t="str">
        <f>'Base prices'!B4</f>
        <v>25-30%</v>
      </c>
      <c r="C12" s="8" t="str">
        <f>'Base prices'!C4</f>
        <v>15-16 cm</v>
      </c>
      <c r="D12" s="3">
        <v>50</v>
      </c>
      <c r="E12" s="8">
        <f>D12/'Base prices'!F4</f>
        <v>10</v>
      </c>
      <c r="F12" s="8">
        <f>'Base prices'!D4</f>
        <v>55000</v>
      </c>
      <c r="G12" s="10">
        <f>IF(D12&lt;500,Assumptions!$B$7,0)</f>
        <v>0.25</v>
      </c>
      <c r="H12" s="11">
        <f>ROUND((D12/1000)*F12*(1+G12)/Assumptions!$B$8,0)*Assumptions!$B$8</f>
        <v>3440</v>
      </c>
      <c r="I12" s="15" t="s">
        <v>115</v>
      </c>
      <c r="J12" s="15" t="s">
        <v>116</v>
      </c>
      <c r="K12" s="15" t="s">
        <v>117</v>
      </c>
      <c r="L12" s="15" t="s">
        <v>118</v>
      </c>
    </row>
    <row r="13" spans="1:12" ht="72" customHeight="1" x14ac:dyDescent="0.3">
      <c r="A13" s="9" t="str">
        <f>'Base prices'!A4</f>
        <v>A Gourmet</v>
      </c>
      <c r="B13" s="9" t="str">
        <f>'Base prices'!B4</f>
        <v>25-30%</v>
      </c>
      <c r="C13" s="9" t="str">
        <f>'Base prices'!C4</f>
        <v>15-16 cm</v>
      </c>
      <c r="D13" s="5">
        <v>100</v>
      </c>
      <c r="E13" s="9">
        <f>D13/'Base prices'!F4</f>
        <v>20</v>
      </c>
      <c r="F13" s="9">
        <f>'Base prices'!D4</f>
        <v>55000</v>
      </c>
      <c r="G13" s="12">
        <f>IF(D13&lt;500,Assumptions!$B$7,0)</f>
        <v>0.25</v>
      </c>
      <c r="H13" s="13">
        <f>ROUND((D13/1000)*F13*(1+G13)/Assumptions!$B$8,0)*Assumptions!$B$8</f>
        <v>6875</v>
      </c>
      <c r="I13" s="16" t="s">
        <v>119</v>
      </c>
      <c r="J13" s="16" t="s">
        <v>120</v>
      </c>
      <c r="K13" s="16" t="s">
        <v>121</v>
      </c>
      <c r="L13" s="16" t="s">
        <v>122</v>
      </c>
    </row>
    <row r="14" spans="1:12" ht="72" customHeight="1" x14ac:dyDescent="0.3">
      <c r="A14" s="8" t="str">
        <f>'Base prices'!A4</f>
        <v>A Gourmet</v>
      </c>
      <c r="B14" s="8" t="str">
        <f>'Base prices'!B4</f>
        <v>25-30%</v>
      </c>
      <c r="C14" s="8" t="str">
        <f>'Base prices'!C4</f>
        <v>15-16 cm</v>
      </c>
      <c r="D14" s="3">
        <v>250</v>
      </c>
      <c r="E14" s="8">
        <f>D14/'Base prices'!F4</f>
        <v>50</v>
      </c>
      <c r="F14" s="8">
        <f>'Base prices'!D4</f>
        <v>55000</v>
      </c>
      <c r="G14" s="10">
        <f>IF(D14&lt;500,Assumptions!$B$7,0)</f>
        <v>0.25</v>
      </c>
      <c r="H14" s="11">
        <f>ROUND((D14/1000)*F14*(1+G14)/Assumptions!$B$8,0)*Assumptions!$B$8</f>
        <v>17190</v>
      </c>
      <c r="I14" s="15" t="s">
        <v>123</v>
      </c>
      <c r="J14" s="15" t="s">
        <v>124</v>
      </c>
      <c r="K14" s="15" t="s">
        <v>125</v>
      </c>
      <c r="L14" s="15" t="s">
        <v>126</v>
      </c>
    </row>
    <row r="15" spans="1:12" ht="72" customHeight="1" x14ac:dyDescent="0.3">
      <c r="A15" s="9" t="str">
        <f>'Base prices'!A4</f>
        <v>A Gourmet</v>
      </c>
      <c r="B15" s="9" t="str">
        <f>'Base prices'!B4</f>
        <v>25-30%</v>
      </c>
      <c r="C15" s="9" t="str">
        <f>'Base prices'!C4</f>
        <v>15-16 cm</v>
      </c>
      <c r="D15" s="5">
        <v>500</v>
      </c>
      <c r="E15" s="9">
        <f>D15/'Base prices'!F4</f>
        <v>100</v>
      </c>
      <c r="F15" s="9">
        <f>'Base prices'!D4</f>
        <v>55000</v>
      </c>
      <c r="G15" s="12">
        <f>IF(D15&lt;500,Assumptions!$B$7,0)</f>
        <v>0</v>
      </c>
      <c r="H15" s="13">
        <f>ROUND((D15/1000)*F15*(1+G15)/Assumptions!$B$8,0)*Assumptions!$B$8</f>
        <v>27500</v>
      </c>
      <c r="I15" s="16" t="s">
        <v>127</v>
      </c>
      <c r="J15" s="16" t="s">
        <v>128</v>
      </c>
      <c r="K15" s="16" t="s">
        <v>129</v>
      </c>
      <c r="L15" s="16" t="s">
        <v>130</v>
      </c>
    </row>
    <row r="16" spans="1:12" ht="72" customHeight="1" x14ac:dyDescent="0.3">
      <c r="A16" s="8" t="str">
        <f>'Base prices'!A4</f>
        <v>A Gourmet</v>
      </c>
      <c r="B16" s="8" t="str">
        <f>'Base prices'!B4</f>
        <v>25-30%</v>
      </c>
      <c r="C16" s="8" t="str">
        <f>'Base prices'!C4</f>
        <v>15-16 cm</v>
      </c>
      <c r="D16" s="3">
        <v>1000</v>
      </c>
      <c r="E16" s="8">
        <f>D16/'Base prices'!F4</f>
        <v>200</v>
      </c>
      <c r="F16" s="8">
        <f>'Base prices'!D4</f>
        <v>55000</v>
      </c>
      <c r="G16" s="10">
        <f>IF(D16&lt;500,Assumptions!$B$7,0)</f>
        <v>0</v>
      </c>
      <c r="H16" s="11">
        <f>ROUND((D16/1000)*F16*(1+G16)/Assumptions!$B$8,0)*Assumptions!$B$8</f>
        <v>55000</v>
      </c>
      <c r="I16" s="15" t="s">
        <v>131</v>
      </c>
      <c r="J16" s="15" t="s">
        <v>132</v>
      </c>
      <c r="K16" s="15" t="s">
        <v>133</v>
      </c>
      <c r="L16" s="15" t="s">
        <v>134</v>
      </c>
    </row>
    <row r="17" spans="1:12" ht="72" customHeight="1" x14ac:dyDescent="0.3">
      <c r="A17" s="9" t="str">
        <f>'Base prices'!A5</f>
        <v>A Gourmet</v>
      </c>
      <c r="B17" s="9" t="str">
        <f>'Base prices'!B5</f>
        <v>25-30%</v>
      </c>
      <c r="C17" s="9" t="str">
        <f>'Base prices'!C5</f>
        <v>Under 15 cm</v>
      </c>
      <c r="D17" s="5">
        <v>50</v>
      </c>
      <c r="E17" s="9">
        <f>D17/'Base prices'!F5</f>
        <v>10</v>
      </c>
      <c r="F17" s="9">
        <f>'Base prices'!D5</f>
        <v>50000</v>
      </c>
      <c r="G17" s="12">
        <f>IF(D17&lt;500,Assumptions!$B$7,0)</f>
        <v>0.25</v>
      </c>
      <c r="H17" s="13">
        <f>ROUND((D17/1000)*F17*(1+G17)/Assumptions!$B$8,0)*Assumptions!$B$8</f>
        <v>3125</v>
      </c>
      <c r="I17" s="16" t="s">
        <v>135</v>
      </c>
      <c r="J17" s="16" t="s">
        <v>136</v>
      </c>
      <c r="K17" s="16" t="s">
        <v>137</v>
      </c>
      <c r="L17" s="16" t="s">
        <v>138</v>
      </c>
    </row>
    <row r="18" spans="1:12" ht="72" customHeight="1" x14ac:dyDescent="0.3">
      <c r="A18" s="8" t="str">
        <f>'Base prices'!A5</f>
        <v>A Gourmet</v>
      </c>
      <c r="B18" s="8" t="str">
        <f>'Base prices'!B5</f>
        <v>25-30%</v>
      </c>
      <c r="C18" s="8" t="str">
        <f>'Base prices'!C5</f>
        <v>Under 15 cm</v>
      </c>
      <c r="D18" s="3">
        <v>100</v>
      </c>
      <c r="E18" s="8">
        <f>D18/'Base prices'!F5</f>
        <v>20</v>
      </c>
      <c r="F18" s="8">
        <f>'Base prices'!D5</f>
        <v>50000</v>
      </c>
      <c r="G18" s="10">
        <f>IF(D18&lt;500,Assumptions!$B$7,0)</f>
        <v>0.25</v>
      </c>
      <c r="H18" s="11">
        <f>ROUND((D18/1000)*F18*(1+G18)/Assumptions!$B$8,0)*Assumptions!$B$8</f>
        <v>6250</v>
      </c>
      <c r="I18" s="15" t="s">
        <v>139</v>
      </c>
      <c r="J18" s="15" t="s">
        <v>140</v>
      </c>
      <c r="K18" s="15" t="s">
        <v>141</v>
      </c>
      <c r="L18" s="15" t="s">
        <v>142</v>
      </c>
    </row>
    <row r="19" spans="1:12" ht="72" customHeight="1" x14ac:dyDescent="0.3">
      <c r="A19" s="9" t="str">
        <f>'Base prices'!A5</f>
        <v>A Gourmet</v>
      </c>
      <c r="B19" s="9" t="str">
        <f>'Base prices'!B5</f>
        <v>25-30%</v>
      </c>
      <c r="C19" s="9" t="str">
        <f>'Base prices'!C5</f>
        <v>Under 15 cm</v>
      </c>
      <c r="D19" s="5">
        <v>250</v>
      </c>
      <c r="E19" s="9">
        <f>D19/'Base prices'!F5</f>
        <v>50</v>
      </c>
      <c r="F19" s="9">
        <f>'Base prices'!D5</f>
        <v>50000</v>
      </c>
      <c r="G19" s="12">
        <f>IF(D19&lt;500,Assumptions!$B$7,0)</f>
        <v>0.25</v>
      </c>
      <c r="H19" s="13">
        <f>ROUND((D19/1000)*F19*(1+G19)/Assumptions!$B$8,0)*Assumptions!$B$8</f>
        <v>15625</v>
      </c>
      <c r="I19" s="16" t="s">
        <v>143</v>
      </c>
      <c r="J19" s="16" t="s">
        <v>144</v>
      </c>
      <c r="K19" s="16" t="s">
        <v>145</v>
      </c>
      <c r="L19" s="16" t="s">
        <v>146</v>
      </c>
    </row>
    <row r="20" spans="1:12" ht="72" customHeight="1" x14ac:dyDescent="0.3">
      <c r="A20" s="8" t="str">
        <f>'Base prices'!A5</f>
        <v>A Gourmet</v>
      </c>
      <c r="B20" s="8" t="str">
        <f>'Base prices'!B5</f>
        <v>25-30%</v>
      </c>
      <c r="C20" s="8" t="str">
        <f>'Base prices'!C5</f>
        <v>Under 15 cm</v>
      </c>
      <c r="D20" s="3">
        <v>500</v>
      </c>
      <c r="E20" s="8">
        <f>D20/'Base prices'!F5</f>
        <v>100</v>
      </c>
      <c r="F20" s="8">
        <f>'Base prices'!D5</f>
        <v>50000</v>
      </c>
      <c r="G20" s="10">
        <f>IF(D20&lt;500,Assumptions!$B$7,0)</f>
        <v>0</v>
      </c>
      <c r="H20" s="11">
        <f>ROUND((D20/1000)*F20*(1+G20)/Assumptions!$B$8,0)*Assumptions!$B$8</f>
        <v>25000</v>
      </c>
      <c r="I20" s="15" t="s">
        <v>147</v>
      </c>
      <c r="J20" s="15" t="s">
        <v>148</v>
      </c>
      <c r="K20" s="15" t="s">
        <v>149</v>
      </c>
      <c r="L20" s="15" t="s">
        <v>150</v>
      </c>
    </row>
    <row r="21" spans="1:12" ht="72" customHeight="1" x14ac:dyDescent="0.3">
      <c r="A21" s="9" t="str">
        <f>'Base prices'!A5</f>
        <v>A Gourmet</v>
      </c>
      <c r="B21" s="9" t="str">
        <f>'Base prices'!B5</f>
        <v>25-30%</v>
      </c>
      <c r="C21" s="9" t="str">
        <f>'Base prices'!C5</f>
        <v>Under 15 cm</v>
      </c>
      <c r="D21" s="5">
        <v>1000</v>
      </c>
      <c r="E21" s="9">
        <f>D21/'Base prices'!F5</f>
        <v>200</v>
      </c>
      <c r="F21" s="9">
        <f>'Base prices'!D5</f>
        <v>50000</v>
      </c>
      <c r="G21" s="12">
        <f>IF(D21&lt;500,Assumptions!$B$7,0)</f>
        <v>0</v>
      </c>
      <c r="H21" s="13">
        <f>ROUND((D21/1000)*F21*(1+G21)/Assumptions!$B$8,0)*Assumptions!$B$8</f>
        <v>50000</v>
      </c>
      <c r="I21" s="16" t="s">
        <v>151</v>
      </c>
      <c r="J21" s="16" t="s">
        <v>152</v>
      </c>
      <c r="K21" s="16" t="s">
        <v>153</v>
      </c>
      <c r="L21" s="16" t="s">
        <v>154</v>
      </c>
    </row>
    <row r="22" spans="1:12" ht="72" customHeight="1" x14ac:dyDescent="0.3">
      <c r="A22" s="8" t="str">
        <f>'Base prices'!A6</f>
        <v>B Extract</v>
      </c>
      <c r="B22" s="8" t="str">
        <f>'Base prices'!B6</f>
        <v>15-25%</v>
      </c>
      <c r="C22" s="8" t="str">
        <f>'Base prices'!C6</f>
        <v>Over 17 cm</v>
      </c>
      <c r="D22" s="3">
        <v>50</v>
      </c>
      <c r="E22" s="8">
        <f>D22/'Base prices'!F6</f>
        <v>14.500000000000002</v>
      </c>
      <c r="F22" s="8">
        <f>'Base prices'!D6</f>
        <v>65000</v>
      </c>
      <c r="G22" s="10">
        <f>IF(D22&lt;500,Assumptions!$B$7,0)</f>
        <v>0.25</v>
      </c>
      <c r="H22" s="11">
        <f>ROUND((D22/1000)*F22*(1+G22)/Assumptions!$B$8,0)*Assumptions!$B$8</f>
        <v>4065</v>
      </c>
      <c r="I22" s="15" t="s">
        <v>155</v>
      </c>
      <c r="J22" s="15" t="s">
        <v>156</v>
      </c>
      <c r="K22" s="15" t="s">
        <v>157</v>
      </c>
      <c r="L22" s="15" t="s">
        <v>158</v>
      </c>
    </row>
    <row r="23" spans="1:12" ht="72" customHeight="1" x14ac:dyDescent="0.3">
      <c r="A23" s="9" t="str">
        <f>'Base prices'!A6</f>
        <v>B Extract</v>
      </c>
      <c r="B23" s="9" t="str">
        <f>'Base prices'!B6</f>
        <v>15-25%</v>
      </c>
      <c r="C23" s="9" t="str">
        <f>'Base prices'!C6</f>
        <v>Over 17 cm</v>
      </c>
      <c r="D23" s="5">
        <v>100</v>
      </c>
      <c r="E23" s="9">
        <f>D23/'Base prices'!F6</f>
        <v>29.000000000000004</v>
      </c>
      <c r="F23" s="9">
        <f>'Base prices'!D6</f>
        <v>65000</v>
      </c>
      <c r="G23" s="12">
        <f>IF(D23&lt;500,Assumptions!$B$7,0)</f>
        <v>0.25</v>
      </c>
      <c r="H23" s="13">
        <f>ROUND((D23/1000)*F23*(1+G23)/Assumptions!$B$8,0)*Assumptions!$B$8</f>
        <v>8125</v>
      </c>
      <c r="I23" s="16" t="s">
        <v>159</v>
      </c>
      <c r="J23" s="16" t="s">
        <v>160</v>
      </c>
      <c r="K23" s="16" t="s">
        <v>161</v>
      </c>
      <c r="L23" s="16" t="s">
        <v>162</v>
      </c>
    </row>
    <row r="24" spans="1:12" ht="72" customHeight="1" x14ac:dyDescent="0.3">
      <c r="A24" s="8" t="str">
        <f>'Base prices'!A6</f>
        <v>B Extract</v>
      </c>
      <c r="B24" s="8" t="str">
        <f>'Base prices'!B6</f>
        <v>15-25%</v>
      </c>
      <c r="C24" s="8" t="str">
        <f>'Base prices'!C6</f>
        <v>Over 17 cm</v>
      </c>
      <c r="D24" s="3">
        <v>250</v>
      </c>
      <c r="E24" s="8">
        <f>D24/'Base prices'!F6</f>
        <v>72.5</v>
      </c>
      <c r="F24" s="8">
        <f>'Base prices'!D6</f>
        <v>65000</v>
      </c>
      <c r="G24" s="10">
        <f>IF(D24&lt;500,Assumptions!$B$7,0)</f>
        <v>0.25</v>
      </c>
      <c r="H24" s="11">
        <f>ROUND((D24/1000)*F24*(1+G24)/Assumptions!$B$8,0)*Assumptions!$B$8</f>
        <v>20315</v>
      </c>
      <c r="I24" s="15" t="s">
        <v>163</v>
      </c>
      <c r="J24" s="15" t="s">
        <v>164</v>
      </c>
      <c r="K24" s="15" t="s">
        <v>165</v>
      </c>
      <c r="L24" s="15" t="s">
        <v>166</v>
      </c>
    </row>
    <row r="25" spans="1:12" ht="72" customHeight="1" x14ac:dyDescent="0.3">
      <c r="A25" s="9" t="str">
        <f>'Base prices'!A6</f>
        <v>B Extract</v>
      </c>
      <c r="B25" s="9" t="str">
        <f>'Base prices'!B6</f>
        <v>15-25%</v>
      </c>
      <c r="C25" s="9" t="str">
        <f>'Base prices'!C6</f>
        <v>Over 17 cm</v>
      </c>
      <c r="D25" s="5">
        <v>500</v>
      </c>
      <c r="E25" s="9">
        <f>D25/'Base prices'!F6</f>
        <v>145</v>
      </c>
      <c r="F25" s="9">
        <f>'Base prices'!D6</f>
        <v>65000</v>
      </c>
      <c r="G25" s="12">
        <f>IF(D25&lt;500,Assumptions!$B$7,0)</f>
        <v>0</v>
      </c>
      <c r="H25" s="13">
        <f>ROUND((D25/1000)*F25*(1+G25)/Assumptions!$B$8,0)*Assumptions!$B$8</f>
        <v>32500</v>
      </c>
      <c r="I25" s="16" t="s">
        <v>167</v>
      </c>
      <c r="J25" s="16" t="s">
        <v>168</v>
      </c>
      <c r="K25" s="16" t="s">
        <v>169</v>
      </c>
      <c r="L25" s="16" t="s">
        <v>170</v>
      </c>
    </row>
    <row r="26" spans="1:12" ht="72" customHeight="1" x14ac:dyDescent="0.3">
      <c r="A26" s="8" t="str">
        <f>'Base prices'!A6</f>
        <v>B Extract</v>
      </c>
      <c r="B26" s="8" t="str">
        <f>'Base prices'!B6</f>
        <v>15-25%</v>
      </c>
      <c r="C26" s="8" t="str">
        <f>'Base prices'!C6</f>
        <v>Over 17 cm</v>
      </c>
      <c r="D26" s="3">
        <v>1000</v>
      </c>
      <c r="E26" s="8">
        <f>D26/'Base prices'!F6</f>
        <v>290</v>
      </c>
      <c r="F26" s="8">
        <f>'Base prices'!D6</f>
        <v>65000</v>
      </c>
      <c r="G26" s="10">
        <f>IF(D26&lt;500,Assumptions!$B$7,0)</f>
        <v>0</v>
      </c>
      <c r="H26" s="11">
        <f>ROUND((D26/1000)*F26*(1+G26)/Assumptions!$B$8,0)*Assumptions!$B$8</f>
        <v>65000</v>
      </c>
      <c r="I26" s="15" t="s">
        <v>171</v>
      </c>
      <c r="J26" s="15" t="s">
        <v>172</v>
      </c>
      <c r="K26" s="15" t="s">
        <v>173</v>
      </c>
      <c r="L26" s="15" t="s">
        <v>174</v>
      </c>
    </row>
    <row r="27" spans="1:12" ht="72" customHeight="1" x14ac:dyDescent="0.3">
      <c r="A27" s="9" t="str">
        <f>'Base prices'!A7</f>
        <v>B Extract</v>
      </c>
      <c r="B27" s="9" t="str">
        <f>'Base prices'!B7</f>
        <v>15-25%</v>
      </c>
      <c r="C27" s="9" t="str">
        <f>'Base prices'!C7</f>
        <v>16-17 cm</v>
      </c>
      <c r="D27" s="5">
        <v>50</v>
      </c>
      <c r="E27" s="9">
        <f>D27/'Base prices'!F7</f>
        <v>14.500000000000002</v>
      </c>
      <c r="F27" s="9">
        <f>'Base prices'!D7</f>
        <v>60000</v>
      </c>
      <c r="G27" s="12">
        <f>IF(D27&lt;500,Assumptions!$B$7,0)</f>
        <v>0.25</v>
      </c>
      <c r="H27" s="13">
        <f>ROUND((D27/1000)*F27*(1+G27)/Assumptions!$B$8,0)*Assumptions!$B$8</f>
        <v>3750</v>
      </c>
      <c r="I27" s="16" t="s">
        <v>175</v>
      </c>
      <c r="J27" s="16" t="s">
        <v>176</v>
      </c>
      <c r="K27" s="16" t="s">
        <v>177</v>
      </c>
      <c r="L27" s="16" t="s">
        <v>178</v>
      </c>
    </row>
    <row r="28" spans="1:12" ht="72" customHeight="1" x14ac:dyDescent="0.3">
      <c r="A28" s="8" t="str">
        <f>'Base prices'!A7</f>
        <v>B Extract</v>
      </c>
      <c r="B28" s="8" t="str">
        <f>'Base prices'!B7</f>
        <v>15-25%</v>
      </c>
      <c r="C28" s="8" t="str">
        <f>'Base prices'!C7</f>
        <v>16-17 cm</v>
      </c>
      <c r="D28" s="3">
        <v>100</v>
      </c>
      <c r="E28" s="8">
        <f>D28/'Base prices'!F7</f>
        <v>29.000000000000004</v>
      </c>
      <c r="F28" s="8">
        <f>'Base prices'!D7</f>
        <v>60000</v>
      </c>
      <c r="G28" s="10">
        <f>IF(D28&lt;500,Assumptions!$B$7,0)</f>
        <v>0.25</v>
      </c>
      <c r="H28" s="11">
        <f>ROUND((D28/1000)*F28*(1+G28)/Assumptions!$B$8,0)*Assumptions!$B$8</f>
        <v>7500</v>
      </c>
      <c r="I28" s="15" t="s">
        <v>179</v>
      </c>
      <c r="J28" s="15" t="s">
        <v>180</v>
      </c>
      <c r="K28" s="15" t="s">
        <v>181</v>
      </c>
      <c r="L28" s="15" t="s">
        <v>182</v>
      </c>
    </row>
    <row r="29" spans="1:12" ht="72" customHeight="1" x14ac:dyDescent="0.3">
      <c r="A29" s="9" t="str">
        <f>'Base prices'!A7</f>
        <v>B Extract</v>
      </c>
      <c r="B29" s="9" t="str">
        <f>'Base prices'!B7</f>
        <v>15-25%</v>
      </c>
      <c r="C29" s="9" t="str">
        <f>'Base prices'!C7</f>
        <v>16-17 cm</v>
      </c>
      <c r="D29" s="5">
        <v>250</v>
      </c>
      <c r="E29" s="9">
        <f>D29/'Base prices'!F7</f>
        <v>72.5</v>
      </c>
      <c r="F29" s="9">
        <f>'Base prices'!D7</f>
        <v>60000</v>
      </c>
      <c r="G29" s="12">
        <f>IF(D29&lt;500,Assumptions!$B$7,0)</f>
        <v>0.25</v>
      </c>
      <c r="H29" s="13">
        <f>ROUND((D29/1000)*F29*(1+G29)/Assumptions!$B$8,0)*Assumptions!$B$8</f>
        <v>18750</v>
      </c>
      <c r="I29" s="16" t="s">
        <v>183</v>
      </c>
      <c r="J29" s="16" t="s">
        <v>184</v>
      </c>
      <c r="K29" s="16" t="s">
        <v>185</v>
      </c>
      <c r="L29" s="16" t="s">
        <v>186</v>
      </c>
    </row>
    <row r="30" spans="1:12" ht="72" customHeight="1" x14ac:dyDescent="0.3">
      <c r="A30" s="8" t="str">
        <f>'Base prices'!A7</f>
        <v>B Extract</v>
      </c>
      <c r="B30" s="8" t="str">
        <f>'Base prices'!B7</f>
        <v>15-25%</v>
      </c>
      <c r="C30" s="8" t="str">
        <f>'Base prices'!C7</f>
        <v>16-17 cm</v>
      </c>
      <c r="D30" s="3">
        <v>500</v>
      </c>
      <c r="E30" s="8">
        <f>D30/'Base prices'!F7</f>
        <v>145</v>
      </c>
      <c r="F30" s="8">
        <f>'Base prices'!D7</f>
        <v>60000</v>
      </c>
      <c r="G30" s="10">
        <f>IF(D30&lt;500,Assumptions!$B$7,0)</f>
        <v>0</v>
      </c>
      <c r="H30" s="11">
        <f>ROUND((D30/1000)*F30*(1+G30)/Assumptions!$B$8,0)*Assumptions!$B$8</f>
        <v>30000</v>
      </c>
      <c r="I30" s="15" t="s">
        <v>187</v>
      </c>
      <c r="J30" s="15" t="s">
        <v>188</v>
      </c>
      <c r="K30" s="15" t="s">
        <v>189</v>
      </c>
      <c r="L30" s="15" t="s">
        <v>190</v>
      </c>
    </row>
    <row r="31" spans="1:12" ht="72" customHeight="1" x14ac:dyDescent="0.3">
      <c r="A31" s="9" t="str">
        <f>'Base prices'!A7</f>
        <v>B Extract</v>
      </c>
      <c r="B31" s="9" t="str">
        <f>'Base prices'!B7</f>
        <v>15-25%</v>
      </c>
      <c r="C31" s="9" t="str">
        <f>'Base prices'!C7</f>
        <v>16-17 cm</v>
      </c>
      <c r="D31" s="5">
        <v>1000</v>
      </c>
      <c r="E31" s="9">
        <f>D31/'Base prices'!F7</f>
        <v>290</v>
      </c>
      <c r="F31" s="9">
        <f>'Base prices'!D7</f>
        <v>60000</v>
      </c>
      <c r="G31" s="12">
        <f>IF(D31&lt;500,Assumptions!$B$7,0)</f>
        <v>0</v>
      </c>
      <c r="H31" s="13">
        <f>ROUND((D31/1000)*F31*(1+G31)/Assumptions!$B$8,0)*Assumptions!$B$8</f>
        <v>60000</v>
      </c>
      <c r="I31" s="16" t="s">
        <v>191</v>
      </c>
      <c r="J31" s="16" t="s">
        <v>192</v>
      </c>
      <c r="K31" s="16" t="s">
        <v>193</v>
      </c>
      <c r="L31" s="16" t="s">
        <v>194</v>
      </c>
    </row>
    <row r="32" spans="1:12" ht="72" customHeight="1" x14ac:dyDescent="0.3">
      <c r="A32" s="8" t="str">
        <f>'Base prices'!A8</f>
        <v>B Extract</v>
      </c>
      <c r="B32" s="8" t="str">
        <f>'Base prices'!B8</f>
        <v>15-25%</v>
      </c>
      <c r="C32" s="8" t="str">
        <f>'Base prices'!C8</f>
        <v>15-16 cm</v>
      </c>
      <c r="D32" s="3">
        <v>50</v>
      </c>
      <c r="E32" s="8">
        <f>D32/'Base prices'!F8</f>
        <v>14.500000000000002</v>
      </c>
      <c r="F32" s="8">
        <f>'Base prices'!D8</f>
        <v>50000</v>
      </c>
      <c r="G32" s="10">
        <f>IF(D32&lt;500,Assumptions!$B$7,0)</f>
        <v>0.25</v>
      </c>
      <c r="H32" s="11">
        <f>ROUND((D32/1000)*F32*(1+G32)/Assumptions!$B$8,0)*Assumptions!$B$8</f>
        <v>3125</v>
      </c>
      <c r="I32" s="15" t="s">
        <v>195</v>
      </c>
      <c r="J32" s="15" t="s">
        <v>196</v>
      </c>
      <c r="K32" s="15" t="s">
        <v>197</v>
      </c>
      <c r="L32" s="15" t="s">
        <v>198</v>
      </c>
    </row>
    <row r="33" spans="1:12" ht="72" customHeight="1" x14ac:dyDescent="0.3">
      <c r="A33" s="9" t="str">
        <f>'Base prices'!A8</f>
        <v>B Extract</v>
      </c>
      <c r="B33" s="9" t="str">
        <f>'Base prices'!B8</f>
        <v>15-25%</v>
      </c>
      <c r="C33" s="9" t="str">
        <f>'Base prices'!C8</f>
        <v>15-16 cm</v>
      </c>
      <c r="D33" s="5">
        <v>100</v>
      </c>
      <c r="E33" s="9">
        <f>D33/'Base prices'!F8</f>
        <v>29.000000000000004</v>
      </c>
      <c r="F33" s="9">
        <f>'Base prices'!D8</f>
        <v>50000</v>
      </c>
      <c r="G33" s="12">
        <f>IF(D33&lt;500,Assumptions!$B$7,0)</f>
        <v>0.25</v>
      </c>
      <c r="H33" s="13">
        <f>ROUND((D33/1000)*F33*(1+G33)/Assumptions!$B$8,0)*Assumptions!$B$8</f>
        <v>6250</v>
      </c>
      <c r="I33" s="16" t="s">
        <v>199</v>
      </c>
      <c r="J33" s="16" t="s">
        <v>200</v>
      </c>
      <c r="K33" s="16" t="s">
        <v>201</v>
      </c>
      <c r="L33" s="16" t="s">
        <v>202</v>
      </c>
    </row>
    <row r="34" spans="1:12" ht="72" customHeight="1" x14ac:dyDescent="0.3">
      <c r="A34" s="8" t="str">
        <f>'Base prices'!A8</f>
        <v>B Extract</v>
      </c>
      <c r="B34" s="8" t="str">
        <f>'Base prices'!B8</f>
        <v>15-25%</v>
      </c>
      <c r="C34" s="8" t="str">
        <f>'Base prices'!C8</f>
        <v>15-16 cm</v>
      </c>
      <c r="D34" s="3">
        <v>250</v>
      </c>
      <c r="E34" s="8">
        <f>D34/'Base prices'!F8</f>
        <v>72.5</v>
      </c>
      <c r="F34" s="8">
        <f>'Base prices'!D8</f>
        <v>50000</v>
      </c>
      <c r="G34" s="10">
        <f>IF(D34&lt;500,Assumptions!$B$7,0)</f>
        <v>0.25</v>
      </c>
      <c r="H34" s="11">
        <f>ROUND((D34/1000)*F34*(1+G34)/Assumptions!$B$8,0)*Assumptions!$B$8</f>
        <v>15625</v>
      </c>
      <c r="I34" s="15" t="s">
        <v>203</v>
      </c>
      <c r="J34" s="15" t="s">
        <v>204</v>
      </c>
      <c r="K34" s="15" t="s">
        <v>205</v>
      </c>
      <c r="L34" s="15" t="s">
        <v>206</v>
      </c>
    </row>
    <row r="35" spans="1:12" ht="72" customHeight="1" x14ac:dyDescent="0.3">
      <c r="A35" s="9" t="str">
        <f>'Base prices'!A8</f>
        <v>B Extract</v>
      </c>
      <c r="B35" s="9" t="str">
        <f>'Base prices'!B8</f>
        <v>15-25%</v>
      </c>
      <c r="C35" s="9" t="str">
        <f>'Base prices'!C8</f>
        <v>15-16 cm</v>
      </c>
      <c r="D35" s="5">
        <v>500</v>
      </c>
      <c r="E35" s="9">
        <f>D35/'Base prices'!F8</f>
        <v>145</v>
      </c>
      <c r="F35" s="9">
        <f>'Base prices'!D8</f>
        <v>50000</v>
      </c>
      <c r="G35" s="12">
        <f>IF(D35&lt;500,Assumptions!$B$7,0)</f>
        <v>0</v>
      </c>
      <c r="H35" s="13">
        <f>ROUND((D35/1000)*F35*(1+G35)/Assumptions!$B$8,0)*Assumptions!$B$8</f>
        <v>25000</v>
      </c>
      <c r="I35" s="16" t="s">
        <v>207</v>
      </c>
      <c r="J35" s="16" t="s">
        <v>208</v>
      </c>
      <c r="K35" s="16" t="s">
        <v>209</v>
      </c>
      <c r="L35" s="16" t="s">
        <v>210</v>
      </c>
    </row>
    <row r="36" spans="1:12" ht="72" customHeight="1" x14ac:dyDescent="0.3">
      <c r="A36" s="8" t="str">
        <f>'Base prices'!A8</f>
        <v>B Extract</v>
      </c>
      <c r="B36" s="8" t="str">
        <f>'Base prices'!B8</f>
        <v>15-25%</v>
      </c>
      <c r="C36" s="8" t="str">
        <f>'Base prices'!C8</f>
        <v>15-16 cm</v>
      </c>
      <c r="D36" s="3">
        <v>1000</v>
      </c>
      <c r="E36" s="8">
        <f>D36/'Base prices'!F8</f>
        <v>290</v>
      </c>
      <c r="F36" s="8">
        <f>'Base prices'!D8</f>
        <v>50000</v>
      </c>
      <c r="G36" s="10">
        <f>IF(D36&lt;500,Assumptions!$B$7,0)</f>
        <v>0</v>
      </c>
      <c r="H36" s="11">
        <f>ROUND((D36/1000)*F36*(1+G36)/Assumptions!$B$8,0)*Assumptions!$B$8</f>
        <v>50000</v>
      </c>
      <c r="I36" s="15" t="s">
        <v>211</v>
      </c>
      <c r="J36" s="15" t="s">
        <v>212</v>
      </c>
      <c r="K36" s="15" t="s">
        <v>213</v>
      </c>
      <c r="L36" s="15" t="s">
        <v>214</v>
      </c>
    </row>
    <row r="37" spans="1:12" ht="72" customHeight="1" x14ac:dyDescent="0.3">
      <c r="A37" s="9" t="str">
        <f>'Base prices'!A9</f>
        <v>B Extract</v>
      </c>
      <c r="B37" s="9" t="str">
        <f>'Base prices'!B9</f>
        <v>15-25%</v>
      </c>
      <c r="C37" s="9" t="str">
        <f>'Base prices'!C9</f>
        <v>Under 15 cm</v>
      </c>
      <c r="D37" s="5">
        <v>50</v>
      </c>
      <c r="E37" s="9">
        <f>D37/'Base prices'!F9</f>
        <v>14.500000000000002</v>
      </c>
      <c r="F37" s="9">
        <f>'Base prices'!D9</f>
        <v>45000</v>
      </c>
      <c r="G37" s="12">
        <f>IF(D37&lt;500,Assumptions!$B$7,0)</f>
        <v>0.25</v>
      </c>
      <c r="H37" s="13">
        <f>ROUND((D37/1000)*F37*(1+G37)/Assumptions!$B$8,0)*Assumptions!$B$8</f>
        <v>2815</v>
      </c>
      <c r="I37" s="16" t="s">
        <v>215</v>
      </c>
      <c r="J37" s="16" t="s">
        <v>216</v>
      </c>
      <c r="K37" s="16" t="s">
        <v>217</v>
      </c>
      <c r="L37" s="16" t="s">
        <v>218</v>
      </c>
    </row>
    <row r="38" spans="1:12" ht="72" customHeight="1" x14ac:dyDescent="0.3">
      <c r="A38" s="8" t="str">
        <f>'Base prices'!A9</f>
        <v>B Extract</v>
      </c>
      <c r="B38" s="8" t="str">
        <f>'Base prices'!B9</f>
        <v>15-25%</v>
      </c>
      <c r="C38" s="8" t="str">
        <f>'Base prices'!C9</f>
        <v>Under 15 cm</v>
      </c>
      <c r="D38" s="3">
        <v>100</v>
      </c>
      <c r="E38" s="8">
        <f>D38/'Base prices'!F9</f>
        <v>29.000000000000004</v>
      </c>
      <c r="F38" s="8">
        <f>'Base prices'!D9</f>
        <v>45000</v>
      </c>
      <c r="G38" s="10">
        <f>IF(D38&lt;500,Assumptions!$B$7,0)</f>
        <v>0.25</v>
      </c>
      <c r="H38" s="11">
        <f>ROUND((D38/1000)*F38*(1+G38)/Assumptions!$B$8,0)*Assumptions!$B$8</f>
        <v>5625</v>
      </c>
      <c r="I38" s="15" t="s">
        <v>219</v>
      </c>
      <c r="J38" s="15" t="s">
        <v>220</v>
      </c>
      <c r="K38" s="15" t="s">
        <v>221</v>
      </c>
      <c r="L38" s="15" t="s">
        <v>222</v>
      </c>
    </row>
    <row r="39" spans="1:12" ht="72" customHeight="1" x14ac:dyDescent="0.3">
      <c r="A39" s="9" t="str">
        <f>'Base prices'!A9</f>
        <v>B Extract</v>
      </c>
      <c r="B39" s="9" t="str">
        <f>'Base prices'!B9</f>
        <v>15-25%</v>
      </c>
      <c r="C39" s="9" t="str">
        <f>'Base prices'!C9</f>
        <v>Under 15 cm</v>
      </c>
      <c r="D39" s="5">
        <v>250</v>
      </c>
      <c r="E39" s="9">
        <f>D39/'Base prices'!F9</f>
        <v>72.5</v>
      </c>
      <c r="F39" s="9">
        <f>'Base prices'!D9</f>
        <v>45000</v>
      </c>
      <c r="G39" s="12">
        <f>IF(D39&lt;500,Assumptions!$B$7,0)</f>
        <v>0.25</v>
      </c>
      <c r="H39" s="13">
        <f>ROUND((D39/1000)*F39*(1+G39)/Assumptions!$B$8,0)*Assumptions!$B$8</f>
        <v>14065</v>
      </c>
      <c r="I39" s="16" t="s">
        <v>223</v>
      </c>
      <c r="J39" s="16" t="s">
        <v>224</v>
      </c>
      <c r="K39" s="16" t="s">
        <v>225</v>
      </c>
      <c r="L39" s="16" t="s">
        <v>226</v>
      </c>
    </row>
    <row r="40" spans="1:12" ht="72" customHeight="1" x14ac:dyDescent="0.3">
      <c r="A40" s="8" t="str">
        <f>'Base prices'!A9</f>
        <v>B Extract</v>
      </c>
      <c r="B40" s="8" t="str">
        <f>'Base prices'!B9</f>
        <v>15-25%</v>
      </c>
      <c r="C40" s="8" t="str">
        <f>'Base prices'!C9</f>
        <v>Under 15 cm</v>
      </c>
      <c r="D40" s="3">
        <v>500</v>
      </c>
      <c r="E40" s="8">
        <f>D40/'Base prices'!F9</f>
        <v>145</v>
      </c>
      <c r="F40" s="8">
        <f>'Base prices'!D9</f>
        <v>45000</v>
      </c>
      <c r="G40" s="10">
        <f>IF(D40&lt;500,Assumptions!$B$7,0)</f>
        <v>0</v>
      </c>
      <c r="H40" s="11">
        <f>ROUND((D40/1000)*F40*(1+G40)/Assumptions!$B$8,0)*Assumptions!$B$8</f>
        <v>22500</v>
      </c>
      <c r="I40" s="15" t="s">
        <v>227</v>
      </c>
      <c r="J40" s="15" t="s">
        <v>228</v>
      </c>
      <c r="K40" s="15" t="s">
        <v>229</v>
      </c>
      <c r="L40" s="15" t="s">
        <v>230</v>
      </c>
    </row>
    <row r="41" spans="1:12" ht="72" customHeight="1" x14ac:dyDescent="0.3">
      <c r="A41" s="9" t="str">
        <f>'Base prices'!A9</f>
        <v>B Extract</v>
      </c>
      <c r="B41" s="9" t="str">
        <f>'Base prices'!B9</f>
        <v>15-25%</v>
      </c>
      <c r="C41" s="9" t="str">
        <f>'Base prices'!C9</f>
        <v>Under 15 cm</v>
      </c>
      <c r="D41" s="5">
        <v>1000</v>
      </c>
      <c r="E41" s="9">
        <f>D41/'Base prices'!F9</f>
        <v>290</v>
      </c>
      <c r="F41" s="9">
        <f>'Base prices'!D9</f>
        <v>45000</v>
      </c>
      <c r="G41" s="12">
        <f>IF(D41&lt;500,Assumptions!$B$7,0)</f>
        <v>0</v>
      </c>
      <c r="H41" s="13">
        <f>ROUND((D41/1000)*F41*(1+G41)/Assumptions!$B$8,0)*Assumptions!$B$8</f>
        <v>45000</v>
      </c>
      <c r="I41" s="16" t="s">
        <v>231</v>
      </c>
      <c r="J41" s="16" t="s">
        <v>232</v>
      </c>
      <c r="K41" s="16" t="s">
        <v>233</v>
      </c>
      <c r="L41" s="16" t="s">
        <v>234</v>
      </c>
    </row>
  </sheetData>
  <autoFilter ref="A1:L41" xr:uid="{00000000-0009-0000-0000-000003000000}"/>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Assumptions</vt:lpstr>
      <vt:lpstr>Base prices</vt:lpstr>
      <vt:lpstr>Bean count packs</vt:lpstr>
      <vt:lpstr>Weight packs</vt:lpstr>
      <vt:lpstr>'Bean count packs'!_FilterDatabase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Dhanushka</cp:lastModifiedBy>
  <dcterms:created xsi:type="dcterms:W3CDTF">2026-10-18T11:19:00Z</dcterms:created>
  <dcterms:modified xsi:type="dcterms:W3CDTF">2026-10-18T13:10:14Z</dcterms:modified>
</cp:coreProperties>
</file>